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Дорожная карта" sheetId="1" state="visible" r:id="rId1"/>
    <sheet name="Дашборд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b val="1"/>
      <color rgb="001F4E78"/>
      <sz val="18"/>
    </font>
    <font>
      <b val="1"/>
      <color rgb="001F2937"/>
    </font>
    <font>
      <b val="1"/>
      <sz val="14"/>
    </font>
    <font>
      <b val="1"/>
      <sz val="18"/>
    </font>
    <font>
      <b val="1"/>
    </font>
  </fonts>
  <fills count="5">
    <fill>
      <patternFill/>
    </fill>
    <fill>
      <patternFill patternType="gray125"/>
    </fill>
    <fill>
      <patternFill patternType="solid">
        <fgColor rgb="00DDEBF7"/>
      </patternFill>
    </fill>
    <fill>
      <patternFill patternType="solid">
        <fgColor rgb="00F3EAFB"/>
      </patternFill>
    </fill>
    <fill>
      <patternFill patternType="solid">
        <fgColor rgb="00EAF4FB"/>
      </patternFill>
    </fill>
  </fills>
  <borders count="2">
    <border>
      <left/>
      <right/>
      <top/>
      <bottom/>
      <diagonal/>
    </border>
    <border>
      <left style="thin">
        <color rgb="00D9E2F3"/>
      </left>
      <right style="thin">
        <color rgb="00D9E2F3"/>
      </right>
      <top style="thin">
        <color rgb="00D9E2F3"/>
      </top>
      <bottom style="thin">
        <color rgb="00D9E2F3"/>
      </bottom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4" fillId="0" borderId="0" pivotButton="0" quotePrefix="0" xfId="0"/>
    <xf numFmtId="0" fontId="5" fillId="3" borderId="1" applyAlignment="1" pivotButton="0" quotePrefix="0" xfId="0">
      <alignment horizontal="center"/>
    </xf>
    <xf numFmtId="0" fontId="0" fillId="3" borderId="1" pivotButton="0" quotePrefix="0" xfId="0"/>
    <xf numFmtId="0" fontId="2" fillId="2" borderId="1" applyAlignment="1" pivotButton="0" quotePrefix="0" xfId="0">
      <alignment horizontal="center" vertical="center" wrapText="1"/>
    </xf>
    <xf numFmtId="0" fontId="5" fillId="3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vertical="center" wrapText="1"/>
    </xf>
    <xf numFmtId="3" fontId="0" fillId="0" borderId="1" applyAlignment="1" pivotButton="0" quotePrefix="0" xfId="0">
      <alignment vertical="center" wrapText="1"/>
    </xf>
    <xf numFmtId="0" fontId="5" fillId="4" borderId="1" applyAlignment="1" pivotButton="0" quotePrefix="0" xfId="0">
      <alignment vertical="center" wrapText="1"/>
    </xf>
    <xf numFmtId="3" fontId="5" fillId="4" borderId="1" applyAlignment="1" pivotButton="0" quotePrefix="0" xfId="0">
      <alignment vertical="center" wrapText="1"/>
    </xf>
    <xf numFmtId="0" fontId="5" fillId="4" borderId="1" pivotButton="0" quotePrefix="0" xfId="0"/>
    <xf numFmtId="3" fontId="5" fillId="4" borderId="1" pivotButton="0" quotePrefix="0" xfId="0"/>
    <xf numFmtId="0" fontId="1" fillId="0" borderId="0" pivotButton="0" quotePrefix="0" xfId="0"/>
    <xf numFmtId="0" fontId="2" fillId="2" borderId="1" applyAlignment="1" pivotButton="0" quotePrefix="0" xfId="0">
      <alignment vertical="center" wrapText="1"/>
    </xf>
    <xf numFmtId="4" fontId="0" fillId="0" borderId="1" applyAlignment="1" pivotButton="0" quotePrefix="0" xfId="0">
      <alignment vertical="center" wrapText="1"/>
    </xf>
    <xf numFmtId="10" fontId="0" fillId="0" borderId="1" applyAlignment="1" pivotButton="0" quotePrefix="0" xfId="0">
      <alignment vertical="center" wrapText="1"/>
    </xf>
    <xf numFmtId="0" fontId="3" fillId="0" borderId="0" pivotButton="0" quotePrefix="0" xfId="0"/>
    <xf numFmtId="9" fontId="0" fillId="0" borderId="1" applyAlignment="1" pivotButton="0" quotePrefix="0" xfId="0">
      <alignment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styles" Target="styles.xml" Id="rId3" /><Relationship Type="http://schemas.openxmlformats.org/officeDocument/2006/relationships/theme" Target="theme/theme1.xml" Id="rId4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/>
          <a:p>
            <a:pPr>
              <a:defRPr/>
            </a:pPr>
            <a:r>
              <a:t>Свод подразделений, сумма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'Дашборд'!E16</f>
            </strRef>
          </tx>
          <spPr>
            <a:ln>
              <a:prstDash val="solid"/>
            </a:ln>
          </spPr>
          <cat>
            <numRef>
              <f>'Дашборд'!$A$17:$A$20</f>
            </numRef>
          </cat>
          <val>
            <numRef>
              <f>'Дашборд'!$E$17:$E$20</f>
            </numRef>
          </val>
        </ser>
        <ser>
          <idx val="1"/>
          <order val="1"/>
          <tx>
            <strRef>
              <f>'Дашборд'!F16</f>
            </strRef>
          </tx>
          <spPr>
            <a:ln>
              <a:prstDash val="solid"/>
            </a:ln>
          </spPr>
          <cat>
            <numRef>
              <f>'Дашборд'!$A$17:$A$20</f>
            </numRef>
          </cat>
          <val>
            <numRef>
              <f>'Дашборд'!$F$17:$F$20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/>
              <a:p>
                <a:pPr>
                  <a:defRPr/>
                </a:pPr>
                <a:r>
                  <a:t>Подразделение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/>
              <a:p>
                <a:pPr>
                  <a:defRPr/>
                </a:pPr>
                <a:r>
                  <a:t>Сумма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/>
          <a:p>
            <a:pPr>
              <a:defRPr/>
            </a:pPr>
            <a:r>
              <a:t>Дорожная карта, накопительная сумма</a:t>
            </a:r>
          </a:p>
        </rich>
      </tx>
    </title>
    <plotArea>
      <lineChart>
        <grouping val="standard"/>
        <ser>
          <idx val="0"/>
          <order val="0"/>
          <tx>
            <strRef>
              <f>'Дашборд'!C65</f>
            </strRef>
          </tx>
          <spPr>
            <a:ln>
              <a:prstDash val="solid"/>
            </a:ln>
          </spPr>
          <marker>
            <symbol val="none"/>
            <spPr>
              <a:ln>
                <a:prstDash val="solid"/>
              </a:ln>
            </spPr>
          </marker>
          <cat>
            <numRef>
              <f>'Дашборд'!$A$66:$A$96</f>
            </numRef>
          </cat>
          <val>
            <numRef>
              <f>'Дашборд'!$C$66:$C$96</f>
            </numRef>
          </val>
        </ser>
        <ser>
          <idx val="1"/>
          <order val="1"/>
          <tx>
            <strRef>
              <f>'Дашборд'!D65</f>
            </strRef>
          </tx>
          <spPr>
            <a:ln>
              <a:prstDash val="solid"/>
            </a:ln>
          </spPr>
          <marker>
            <symbol val="none"/>
            <spPr>
              <a:ln>
                <a:prstDash val="solid"/>
              </a:ln>
            </spPr>
          </marker>
          <cat>
            <numRef>
              <f>'Дашборд'!$A$66:$A$96</f>
            </numRef>
          </cat>
          <val>
            <numRef>
              <f>'Дашборд'!$D$66:$D$96</f>
            </numRef>
          </val>
        </ser>
        <ser>
          <idx val="2"/>
          <order val="2"/>
          <tx>
            <strRef>
              <f>'Дашборд'!E65</f>
            </strRef>
          </tx>
          <spPr>
            <a:ln>
              <a:prstDash val="solid"/>
            </a:ln>
          </spPr>
          <marker>
            <symbol val="none"/>
            <spPr>
              <a:ln>
                <a:prstDash val="solid"/>
              </a:ln>
            </spPr>
          </marker>
          <cat>
            <numRef>
              <f>'Дашборд'!$A$66:$A$96</f>
            </numRef>
          </cat>
          <val>
            <numRef>
              <f>'Дашборд'!$E$66:$E$96</f>
            </numRef>
          </val>
        </ser>
        <axId val="10"/>
        <axId val="100"/>
      </line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oneCellAnchor>
    <from>
      <col>10</col>
      <colOff>0</colOff>
      <row>4</row>
      <rowOff>0</rowOff>
    </from>
    <ext cx="6480000" cy="3240000"/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oneCellAnchor>
  <oneCellAnchor>
    <from>
      <col>10</col>
      <colOff>0</colOff>
      <row>21</row>
      <rowOff>0</rowOff>
    </from>
    <ext cx="6480000" cy="3240000"/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R56"/>
  <sheetViews>
    <sheetView workbookViewId="0">
      <pane xSplit="4" ySplit="1" topLeftCell="E2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8" customWidth="1" min="1" max="1"/>
    <col width="13" customWidth="1" min="2" max="2"/>
    <col width="13" customWidth="1" min="3" max="3"/>
    <col width="35" customWidth="1" min="4" max="4"/>
    <col width="13" customWidth="1" min="5" max="5"/>
    <col width="13" customWidth="1" min="6" max="6"/>
    <col width="13" customWidth="1" min="7" max="7"/>
    <col width="13" customWidth="1" min="8" max="8"/>
    <col width="13" customWidth="1" min="9" max="9"/>
    <col width="13" customWidth="1" min="10" max="10"/>
    <col width="13" customWidth="1" min="11" max="11"/>
    <col width="13" customWidth="1" min="12" max="12"/>
    <col width="13" customWidth="1" min="13" max="13"/>
    <col width="13" customWidth="1" min="14" max="14"/>
    <col width="13" customWidth="1" min="15" max="15"/>
    <col width="13" customWidth="1" min="16" max="16"/>
    <col width="13" customWidth="1" min="17" max="17"/>
    <col width="13" customWidth="1" min="18" max="18"/>
    <col width="13" customWidth="1" min="19" max="19"/>
    <col width="13" customWidth="1" min="20" max="20"/>
    <col width="13" customWidth="1" min="21" max="21"/>
    <col width="13" customWidth="1" min="22" max="22"/>
    <col width="13" customWidth="1" min="23" max="23"/>
    <col width="13" customWidth="1" min="24" max="24"/>
    <col width="13" customWidth="1" min="25" max="25"/>
    <col width="13" customWidth="1" min="26" max="26"/>
    <col width="13" customWidth="1" min="27" max="27"/>
    <col width="13" customWidth="1" min="28" max="28"/>
    <col width="13" customWidth="1" min="29" max="29"/>
    <col width="13" customWidth="1" min="30" max="30"/>
    <col width="13" customWidth="1" min="31" max="31"/>
    <col width="13" customWidth="1" min="32" max="32"/>
    <col width="13" customWidth="1" min="33" max="33"/>
    <col width="13" customWidth="1" min="34" max="34"/>
    <col width="13" customWidth="1" min="35" max="35"/>
    <col width="13" customWidth="1" min="36" max="36"/>
    <col width="13" customWidth="1" min="37" max="37"/>
    <col width="13" customWidth="1" min="38" max="38"/>
    <col width="13" customWidth="1" min="39" max="39"/>
    <col width="13" customWidth="1" min="40" max="40"/>
    <col width="13" customWidth="1" min="41" max="41"/>
    <col width="13" customWidth="1" min="42" max="42"/>
    <col width="13" customWidth="1" min="43" max="43"/>
    <col width="13" customWidth="1" min="44" max="44"/>
    <col width="13" customWidth="1" min="45" max="45"/>
    <col width="13" customWidth="1" min="46" max="46"/>
    <col width="13" customWidth="1" min="47" max="47"/>
    <col width="13" customWidth="1" min="48" max="48"/>
    <col width="13" customWidth="1" min="49" max="49"/>
    <col width="13" customWidth="1" min="50" max="50"/>
    <col width="13" customWidth="1" min="51" max="51"/>
    <col width="13" customWidth="1" min="52" max="52"/>
    <col width="13" customWidth="1" min="53" max="53"/>
    <col width="13" customWidth="1" min="54" max="54"/>
    <col width="13" customWidth="1" min="55" max="55"/>
    <col width="13" customWidth="1" min="56" max="56"/>
    <col width="13" customWidth="1" min="57" max="57"/>
    <col width="13" customWidth="1" min="58" max="58"/>
    <col width="13" customWidth="1" min="59" max="59"/>
    <col width="13" customWidth="1" min="60" max="60"/>
    <col width="13" customWidth="1" min="61" max="61"/>
    <col width="13" customWidth="1" min="62" max="62"/>
    <col width="13" customWidth="1" min="63" max="63"/>
    <col width="13" customWidth="1" min="64" max="64"/>
    <col width="13" customWidth="1" min="65" max="65"/>
    <col width="13" customWidth="1" min="66" max="66"/>
    <col width="13" customWidth="1" min="67" max="67"/>
    <col width="13" customWidth="1" min="68" max="68"/>
    <col width="13" customWidth="1" min="69" max="69"/>
    <col width="13" customWidth="1" min="70" max="70"/>
  </cols>
  <sheetData>
    <row r="1">
      <c r="A1" s="1" t="inlineStr">
        <is>
          <t>Дорожная карта</t>
        </is>
      </c>
      <c r="E1" t="inlineStr">
        <is>
          <t>Дата контроля: 31.03.2026</t>
        </is>
      </c>
    </row>
    <row r="2">
      <c r="E2" t="inlineStr">
        <is>
          <t>Период: 01.03.2026 — 31.03.2026</t>
        </is>
      </c>
    </row>
    <row r="3">
      <c r="E3" s="2" t="inlineStr">
        <is>
          <t>1 неделя (1-7)</t>
        </is>
      </c>
      <c r="F3" s="3" t="n"/>
      <c r="G3" s="3" t="n"/>
      <c r="H3" s="3" t="n"/>
      <c r="I3" s="3" t="n"/>
      <c r="J3" s="3" t="n"/>
      <c r="K3" s="3" t="n"/>
      <c r="L3" s="3" t="n"/>
      <c r="M3" s="3" t="n"/>
      <c r="N3" s="3" t="n"/>
      <c r="O3" s="2" t="inlineStr">
        <is>
          <t>2 неделя (8-14)</t>
        </is>
      </c>
      <c r="P3" s="3" t="n"/>
      <c r="Q3" s="3" t="n"/>
      <c r="R3" s="3" t="n"/>
      <c r="S3" s="3" t="n"/>
      <c r="T3" s="3" t="n"/>
      <c r="U3" s="3" t="n"/>
      <c r="V3" s="3" t="n"/>
      <c r="W3" s="3" t="n"/>
      <c r="X3" s="3" t="n"/>
      <c r="Y3" s="2" t="inlineStr">
        <is>
          <t>3 неделя (15-21)</t>
        </is>
      </c>
      <c r="Z3" s="3" t="n"/>
      <c r="AA3" s="3" t="n"/>
      <c r="AB3" s="3" t="n"/>
      <c r="AC3" s="3" t="n"/>
      <c r="AD3" s="3" t="n"/>
      <c r="AE3" s="3" t="n"/>
      <c r="AF3" s="3" t="n"/>
      <c r="AG3" s="3" t="n"/>
      <c r="AH3" s="3" t="n"/>
      <c r="AI3" s="2" t="inlineStr">
        <is>
          <t>4 неделя (22-28)</t>
        </is>
      </c>
      <c r="AJ3" s="3" t="n"/>
      <c r="AK3" s="3" t="n"/>
      <c r="AL3" s="3" t="n"/>
      <c r="AM3" s="3" t="n"/>
      <c r="AN3" s="3" t="n"/>
      <c r="AO3" s="3" t="n"/>
      <c r="AP3" s="3" t="n"/>
      <c r="AQ3" s="3" t="n"/>
      <c r="AR3" s="3" t="n"/>
      <c r="AS3" s="2" t="inlineStr">
        <is>
          <t>5 неделя (29-31)</t>
        </is>
      </c>
      <c r="AT3" s="3" t="n"/>
      <c r="AU3" s="3" t="n"/>
      <c r="AV3" s="3" t="n"/>
      <c r="AW3" s="3" t="n"/>
      <c r="AX3" s="3" t="n"/>
      <c r="AY3" s="3" t="n"/>
      <c r="AZ3" s="3" t="n"/>
      <c r="BA3" s="3" t="n"/>
      <c r="BB3" s="3" t="n"/>
      <c r="BD3" s="2" t="inlineStr">
        <is>
          <t>ПТ, Сплит</t>
        </is>
      </c>
      <c r="BE3" s="3" t="n"/>
      <c r="BF3" s="3" t="n"/>
      <c r="BG3" s="2" t="inlineStr">
        <is>
          <t>ВПТ</t>
        </is>
      </c>
      <c r="BH3" s="3" t="n"/>
      <c r="BI3" s="2" t="inlineStr">
        <is>
          <t>Секции</t>
        </is>
      </c>
      <c r="BJ3" s="3" t="n"/>
      <c r="BK3" s="2" t="inlineStr">
        <is>
          <t>ДЕНЬГИ</t>
        </is>
      </c>
      <c r="BL3" s="3" t="n"/>
      <c r="BM3" s="3" t="n"/>
      <c r="BN3" s="3" t="n"/>
      <c r="BO3" s="3" t="n"/>
      <c r="BP3" s="3" t="n"/>
      <c r="BQ3" s="3" t="n"/>
      <c r="BR3" s="3" t="n"/>
    </row>
    <row r="4">
      <c r="A4" s="4" t="inlineStr">
        <is>
          <t>№</t>
        </is>
      </c>
      <c r="B4" s="4" t="inlineStr">
        <is>
          <t>Дата начала</t>
        </is>
      </c>
      <c r="C4" s="4" t="inlineStr">
        <is>
          <t>Статус</t>
        </is>
      </c>
      <c r="D4" s="4" t="inlineStr">
        <is>
          <t>ФИО</t>
        </is>
      </c>
      <c r="E4" s="4" t="inlineStr">
        <is>
          <t>Факт $ из 1С</t>
        </is>
      </c>
      <c r="F4" s="4" t="inlineStr">
        <is>
          <t>Факт ПТ</t>
        </is>
      </c>
      <c r="G4" s="4" t="inlineStr">
        <is>
          <t>Факт $ МГ/секции</t>
        </is>
      </c>
      <c r="H4" s="4" t="inlineStr">
        <is>
          <t>Факт МГ/секции</t>
        </is>
      </c>
      <c r="I4" s="4" t="inlineStr">
        <is>
          <t>Факт ВПТ</t>
        </is>
      </c>
      <c r="J4" s="4" t="inlineStr">
        <is>
          <t>Тех. задание ПТ</t>
        </is>
      </c>
      <c r="K4" s="4" t="inlineStr">
        <is>
          <t>Тех задание $</t>
        </is>
      </c>
      <c r="L4" s="4" t="inlineStr">
        <is>
          <t>Тех. задание ВПТ</t>
        </is>
      </c>
      <c r="M4" s="4" t="inlineStr">
        <is>
          <t>Разница ПТ $</t>
        </is>
      </c>
      <c r="N4" s="4" t="inlineStr">
        <is>
          <t>Факт СПЛИТ</t>
        </is>
      </c>
      <c r="O4" s="4" t="inlineStr">
        <is>
          <t>Факт $ из 1С</t>
        </is>
      </c>
      <c r="P4" s="4" t="inlineStr">
        <is>
          <t>Факт ПТ</t>
        </is>
      </c>
      <c r="Q4" s="4" t="inlineStr">
        <is>
          <t>Факт $ МГ/секции</t>
        </is>
      </c>
      <c r="R4" s="4" t="inlineStr">
        <is>
          <t>Факт МГ/секции</t>
        </is>
      </c>
      <c r="S4" s="4" t="inlineStr">
        <is>
          <t>Факт ВПТ</t>
        </is>
      </c>
      <c r="T4" s="4" t="inlineStr">
        <is>
          <t>Тех. задание ПТ</t>
        </is>
      </c>
      <c r="U4" s="4" t="inlineStr">
        <is>
          <t>Тех задание $</t>
        </is>
      </c>
      <c r="V4" s="4" t="inlineStr">
        <is>
          <t>Тех. задание ВПТ</t>
        </is>
      </c>
      <c r="W4" s="4" t="inlineStr">
        <is>
          <t>Разница ПТ $</t>
        </is>
      </c>
      <c r="X4" s="4" t="inlineStr">
        <is>
          <t>Факт СПЛИТ</t>
        </is>
      </c>
      <c r="Y4" s="4" t="inlineStr">
        <is>
          <t>Факт $ из 1С</t>
        </is>
      </c>
      <c r="Z4" s="4" t="inlineStr">
        <is>
          <t>Факт ПТ</t>
        </is>
      </c>
      <c r="AA4" s="4" t="inlineStr">
        <is>
          <t>Факт $ МГ/секции</t>
        </is>
      </c>
      <c r="AB4" s="4" t="inlineStr">
        <is>
          <t>Факт МГ/секции</t>
        </is>
      </c>
      <c r="AC4" s="4" t="inlineStr">
        <is>
          <t>Факт ВПТ</t>
        </is>
      </c>
      <c r="AD4" s="4" t="inlineStr">
        <is>
          <t>Тех. задание ПТ</t>
        </is>
      </c>
      <c r="AE4" s="4" t="inlineStr">
        <is>
          <t>Тех задание $</t>
        </is>
      </c>
      <c r="AF4" s="4" t="inlineStr">
        <is>
          <t>Тех. задание ВПТ</t>
        </is>
      </c>
      <c r="AG4" s="4" t="inlineStr">
        <is>
          <t>Разница ПТ $</t>
        </is>
      </c>
      <c r="AH4" s="4" t="inlineStr">
        <is>
          <t>Факт СПЛИТ</t>
        </is>
      </c>
      <c r="AI4" s="4" t="inlineStr">
        <is>
          <t>Факт $ из 1С</t>
        </is>
      </c>
      <c r="AJ4" s="4" t="inlineStr">
        <is>
          <t>Факт ПТ</t>
        </is>
      </c>
      <c r="AK4" s="4" t="inlineStr">
        <is>
          <t>Факт $ МГ/секции</t>
        </is>
      </c>
      <c r="AL4" s="4" t="inlineStr">
        <is>
          <t>Факт МГ/секции</t>
        </is>
      </c>
      <c r="AM4" s="4" t="inlineStr">
        <is>
          <t>Факт ВПТ</t>
        </is>
      </c>
      <c r="AN4" s="4" t="inlineStr">
        <is>
          <t>Тех. задание ПТ</t>
        </is>
      </c>
      <c r="AO4" s="4" t="inlineStr">
        <is>
          <t>Тех задание $</t>
        </is>
      </c>
      <c r="AP4" s="4" t="inlineStr">
        <is>
          <t>Тех. задание ВПТ</t>
        </is>
      </c>
      <c r="AQ4" s="4" t="inlineStr">
        <is>
          <t>Разница ПТ $</t>
        </is>
      </c>
      <c r="AR4" s="4" t="inlineStr">
        <is>
          <t>Факт СПЛИТ</t>
        </is>
      </c>
      <c r="AS4" s="4" t="inlineStr">
        <is>
          <t>Факт $ из 1С</t>
        </is>
      </c>
      <c r="AT4" s="4" t="inlineStr">
        <is>
          <t>Факт ПТ</t>
        </is>
      </c>
      <c r="AU4" s="4" t="inlineStr">
        <is>
          <t>Факт $ МГ/секции</t>
        </is>
      </c>
      <c r="AV4" s="4" t="inlineStr">
        <is>
          <t>Факт МГ/секции</t>
        </is>
      </c>
      <c r="AW4" s="4" t="inlineStr">
        <is>
          <t>Факт ВПТ</t>
        </is>
      </c>
      <c r="AX4" s="4" t="inlineStr">
        <is>
          <t>Тех. задание ПТ</t>
        </is>
      </c>
      <c r="AY4" s="4" t="inlineStr">
        <is>
          <t>Тех задание $</t>
        </is>
      </c>
      <c r="AZ4" s="4" t="inlineStr">
        <is>
          <t>Тех. задание ВПТ</t>
        </is>
      </c>
      <c r="BA4" s="4" t="inlineStr">
        <is>
          <t>Разница ПТ $</t>
        </is>
      </c>
      <c r="BB4" s="4" t="inlineStr">
        <is>
          <t>Факт СПЛИТ</t>
        </is>
      </c>
      <c r="BD4" s="4" t="inlineStr">
        <is>
          <t>Тех. задание ПТ</t>
        </is>
      </c>
      <c r="BE4" s="4" t="inlineStr">
        <is>
          <t>Факт ПТ</t>
        </is>
      </c>
      <c r="BF4" s="4" t="inlineStr">
        <is>
          <t>Факт СПЛИТ</t>
        </is>
      </c>
      <c r="BG4" s="4" t="inlineStr">
        <is>
          <t>Тех. задание ВПТ</t>
        </is>
      </c>
      <c r="BH4" s="4" t="inlineStr">
        <is>
          <t>Факт ВПТ</t>
        </is>
      </c>
      <c r="BI4" s="4" t="inlineStr">
        <is>
          <t>Тех. задание</t>
        </is>
      </c>
      <c r="BJ4" s="4" t="inlineStr">
        <is>
          <t>Факт</t>
        </is>
      </c>
      <c r="BK4" s="4" t="inlineStr">
        <is>
          <t>Тех задание $</t>
        </is>
      </c>
      <c r="BL4" s="4" t="inlineStr">
        <is>
          <t>Факт ПТ 1С $</t>
        </is>
      </c>
      <c r="BM4" s="4" t="inlineStr">
        <is>
          <t>Факт МГ/секции 1С $</t>
        </is>
      </c>
      <c r="BN4" s="4" t="inlineStr">
        <is>
          <t>Прочие услуги $</t>
        </is>
      </c>
      <c r="BO4" s="4" t="inlineStr">
        <is>
          <t>Факт общий $</t>
        </is>
      </c>
      <c r="BP4" s="4" t="inlineStr">
        <is>
          <t>Средняя стоимость ПТ прошлого месяца $</t>
        </is>
      </c>
      <c r="BQ4" s="4" t="inlineStr">
        <is>
          <t>Ранрейт $</t>
        </is>
      </c>
      <c r="BR4" s="4" t="inlineStr">
        <is>
          <t>Средняя стоимость ПТ на новый месяц</t>
        </is>
      </c>
    </row>
    <row r="5">
      <c r="A5" s="5" t="n"/>
      <c r="B5" s="5" t="n"/>
      <c r="C5" s="5" t="n"/>
      <c r="D5" s="5" t="inlineStr">
        <is>
          <t>БАССЕЙН</t>
        </is>
      </c>
      <c r="E5" s="5" t="n"/>
      <c r="F5" s="5" t="n"/>
      <c r="G5" s="5" t="n"/>
      <c r="H5" s="5" t="n"/>
      <c r="I5" s="5" t="n"/>
      <c r="J5" s="5" t="n"/>
      <c r="K5" s="5" t="n"/>
      <c r="L5" s="5" t="n"/>
      <c r="M5" s="5" t="n"/>
      <c r="N5" s="5" t="n"/>
      <c r="O5" s="5" t="n"/>
      <c r="P5" s="5" t="n"/>
      <c r="Q5" s="5" t="n"/>
      <c r="R5" s="5" t="n"/>
      <c r="S5" s="5" t="n"/>
      <c r="T5" s="5" t="n"/>
      <c r="U5" s="5" t="n"/>
      <c r="V5" s="5" t="n"/>
      <c r="W5" s="5" t="n"/>
      <c r="X5" s="5" t="n"/>
      <c r="Y5" s="5" t="n"/>
      <c r="Z5" s="5" t="n"/>
      <c r="AA5" s="5" t="n"/>
      <c r="AB5" s="5" t="n"/>
      <c r="AC5" s="5" t="n"/>
      <c r="AD5" s="5" t="n"/>
      <c r="AE5" s="5" t="n"/>
      <c r="AF5" s="5" t="n"/>
      <c r="AG5" s="5" t="n"/>
      <c r="AH5" s="5" t="n"/>
      <c r="AI5" s="5" t="n"/>
      <c r="AJ5" s="5" t="n"/>
      <c r="AK5" s="5" t="n"/>
      <c r="AL5" s="5" t="n"/>
      <c r="AM5" s="5" t="n"/>
      <c r="AN5" s="5" t="n"/>
      <c r="AO5" s="5" t="n"/>
      <c r="AP5" s="5" t="n"/>
      <c r="AQ5" s="5" t="n"/>
      <c r="AR5" s="5" t="n"/>
      <c r="AS5" s="5" t="n"/>
      <c r="AT5" s="5" t="n"/>
      <c r="AU5" s="5" t="n"/>
      <c r="AV5" s="5" t="n"/>
      <c r="AW5" s="5" t="n"/>
      <c r="AX5" s="5" t="n"/>
      <c r="AY5" s="5" t="n"/>
      <c r="AZ5" s="5" t="n"/>
      <c r="BA5" s="5" t="n"/>
      <c r="BB5" s="5" t="n"/>
      <c r="BC5" s="5" t="n"/>
      <c r="BD5" s="5" t="n"/>
      <c r="BE5" s="5" t="n"/>
      <c r="BF5" s="5" t="n"/>
      <c r="BG5" s="5" t="n"/>
      <c r="BH5" s="5" t="n"/>
      <c r="BI5" s="5" t="n"/>
      <c r="BJ5" s="5" t="n"/>
      <c r="BK5" s="5" t="n"/>
      <c r="BL5" s="5" t="n"/>
      <c r="BM5" s="5" t="n"/>
      <c r="BN5" s="5" t="n"/>
      <c r="BO5" s="5" t="n"/>
      <c r="BP5" s="5" t="n"/>
      <c r="BQ5" s="5" t="n"/>
      <c r="BR5" s="5" t="n"/>
    </row>
    <row r="6">
      <c r="A6" s="4" t="inlineStr">
        <is>
          <t>№</t>
        </is>
      </c>
      <c r="B6" s="4" t="inlineStr">
        <is>
          <t>Дата начала</t>
        </is>
      </c>
      <c r="C6" s="4" t="inlineStr">
        <is>
          <t>Статус</t>
        </is>
      </c>
      <c r="D6" s="4" t="inlineStr">
        <is>
          <t>ФИО</t>
        </is>
      </c>
      <c r="E6" s="4" t="inlineStr">
        <is>
          <t>Факт $ из 1С</t>
        </is>
      </c>
      <c r="F6" s="4" t="inlineStr">
        <is>
          <t>Факт ПТ</t>
        </is>
      </c>
      <c r="G6" s="4" t="inlineStr">
        <is>
          <t>Факт $ МГ/секции</t>
        </is>
      </c>
      <c r="H6" s="4" t="inlineStr">
        <is>
          <t>Факт МГ/секции</t>
        </is>
      </c>
      <c r="I6" s="4" t="inlineStr">
        <is>
          <t>Факт ВПТ</t>
        </is>
      </c>
      <c r="J6" s="4" t="inlineStr">
        <is>
          <t>Тех. задание ПТ</t>
        </is>
      </c>
      <c r="K6" s="4" t="inlineStr">
        <is>
          <t>Тех задание $</t>
        </is>
      </c>
      <c r="L6" s="4" t="inlineStr">
        <is>
          <t>Тех. задание ВПТ</t>
        </is>
      </c>
      <c r="M6" s="4" t="inlineStr">
        <is>
          <t>Разница ПТ $</t>
        </is>
      </c>
      <c r="N6" s="4" t="inlineStr">
        <is>
          <t>Факт СПЛИТ</t>
        </is>
      </c>
      <c r="O6" s="4" t="inlineStr">
        <is>
          <t>Факт $ из 1С</t>
        </is>
      </c>
      <c r="P6" s="4" t="inlineStr">
        <is>
          <t>Факт ПТ</t>
        </is>
      </c>
      <c r="Q6" s="4" t="inlineStr">
        <is>
          <t>Факт $ МГ/секции</t>
        </is>
      </c>
      <c r="R6" s="4" t="inlineStr">
        <is>
          <t>Факт МГ/секции</t>
        </is>
      </c>
      <c r="S6" s="4" t="inlineStr">
        <is>
          <t>Факт ВПТ</t>
        </is>
      </c>
      <c r="T6" s="4" t="inlineStr">
        <is>
          <t>Тех. задание ПТ</t>
        </is>
      </c>
      <c r="U6" s="4" t="inlineStr">
        <is>
          <t>Тех задание $</t>
        </is>
      </c>
      <c r="V6" s="4" t="inlineStr">
        <is>
          <t>Тех. задание ВПТ</t>
        </is>
      </c>
      <c r="W6" s="4" t="inlineStr">
        <is>
          <t>Разница ПТ $</t>
        </is>
      </c>
      <c r="X6" s="4" t="inlineStr">
        <is>
          <t>Факт СПЛИТ</t>
        </is>
      </c>
      <c r="Y6" s="4" t="inlineStr">
        <is>
          <t>Факт $ из 1С</t>
        </is>
      </c>
      <c r="Z6" s="4" t="inlineStr">
        <is>
          <t>Факт ПТ</t>
        </is>
      </c>
      <c r="AA6" s="4" t="inlineStr">
        <is>
          <t>Факт $ МГ/секции</t>
        </is>
      </c>
      <c r="AB6" s="4" t="inlineStr">
        <is>
          <t>Факт МГ/секции</t>
        </is>
      </c>
      <c r="AC6" s="4" t="inlineStr">
        <is>
          <t>Факт ВПТ</t>
        </is>
      </c>
      <c r="AD6" s="4" t="inlineStr">
        <is>
          <t>Тех. задание ПТ</t>
        </is>
      </c>
      <c r="AE6" s="4" t="inlineStr">
        <is>
          <t>Тех задание $</t>
        </is>
      </c>
      <c r="AF6" s="4" t="inlineStr">
        <is>
          <t>Тех. задание ВПТ</t>
        </is>
      </c>
      <c r="AG6" s="4" t="inlineStr">
        <is>
          <t>Разница ПТ $</t>
        </is>
      </c>
      <c r="AH6" s="4" t="inlineStr">
        <is>
          <t>Факт СПЛИТ</t>
        </is>
      </c>
      <c r="AI6" s="4" t="inlineStr">
        <is>
          <t>Факт $ из 1С</t>
        </is>
      </c>
      <c r="AJ6" s="4" t="inlineStr">
        <is>
          <t>Факт ПТ</t>
        </is>
      </c>
      <c r="AK6" s="4" t="inlineStr">
        <is>
          <t>Факт $ МГ/секции</t>
        </is>
      </c>
      <c r="AL6" s="4" t="inlineStr">
        <is>
          <t>Факт МГ/секции</t>
        </is>
      </c>
      <c r="AM6" s="4" t="inlineStr">
        <is>
          <t>Факт ВПТ</t>
        </is>
      </c>
      <c r="AN6" s="4" t="inlineStr">
        <is>
          <t>Тех. задание ПТ</t>
        </is>
      </c>
      <c r="AO6" s="4" t="inlineStr">
        <is>
          <t>Тех задание $</t>
        </is>
      </c>
      <c r="AP6" s="4" t="inlineStr">
        <is>
          <t>Тех. задание ВПТ</t>
        </is>
      </c>
      <c r="AQ6" s="4" t="inlineStr">
        <is>
          <t>Разница ПТ $</t>
        </is>
      </c>
      <c r="AR6" s="4" t="inlineStr">
        <is>
          <t>Факт СПЛИТ</t>
        </is>
      </c>
      <c r="AS6" s="4" t="inlineStr">
        <is>
          <t>Факт $ из 1С</t>
        </is>
      </c>
      <c r="AT6" s="4" t="inlineStr">
        <is>
          <t>Факт ПТ</t>
        </is>
      </c>
      <c r="AU6" s="4" t="inlineStr">
        <is>
          <t>Факт $ МГ/секции</t>
        </is>
      </c>
      <c r="AV6" s="4" t="inlineStr">
        <is>
          <t>Факт МГ/секции</t>
        </is>
      </c>
      <c r="AW6" s="4" t="inlineStr">
        <is>
          <t>Факт ВПТ</t>
        </is>
      </c>
      <c r="AX6" s="4" t="inlineStr">
        <is>
          <t>Тех. задание ПТ</t>
        </is>
      </c>
      <c r="AY6" s="4" t="inlineStr">
        <is>
          <t>Тех задание $</t>
        </is>
      </c>
      <c r="AZ6" s="4" t="inlineStr">
        <is>
          <t>Тех. задание ВПТ</t>
        </is>
      </c>
      <c r="BA6" s="4" t="inlineStr">
        <is>
          <t>Разница ПТ $</t>
        </is>
      </c>
      <c r="BB6" s="4" t="inlineStr">
        <is>
          <t>Факт СПЛИТ</t>
        </is>
      </c>
      <c r="BC6" s="4" t="inlineStr"/>
      <c r="BD6" s="4" t="inlineStr">
        <is>
          <t>Тех. задание ПТ</t>
        </is>
      </c>
      <c r="BE6" s="4" t="inlineStr">
        <is>
          <t>Факт ПТ</t>
        </is>
      </c>
      <c r="BF6" s="4" t="inlineStr">
        <is>
          <t>Факт СПЛИТ</t>
        </is>
      </c>
      <c r="BG6" s="4" t="inlineStr">
        <is>
          <t>Тех. задание ВПТ</t>
        </is>
      </c>
      <c r="BH6" s="4" t="inlineStr">
        <is>
          <t>Факт ВПТ</t>
        </is>
      </c>
      <c r="BI6" s="4" t="inlineStr">
        <is>
          <t>Тех. задание</t>
        </is>
      </c>
      <c r="BJ6" s="4" t="inlineStr">
        <is>
          <t>Факт</t>
        </is>
      </c>
      <c r="BK6" s="4" t="inlineStr">
        <is>
          <t>Тех задание $</t>
        </is>
      </c>
      <c r="BL6" s="4" t="inlineStr">
        <is>
          <t>Факт ПТ 1С $</t>
        </is>
      </c>
      <c r="BM6" s="4" t="inlineStr">
        <is>
          <t>Факт МГ/секции 1С $</t>
        </is>
      </c>
      <c r="BN6" s="4" t="inlineStr">
        <is>
          <t>Прочие услуги $</t>
        </is>
      </c>
      <c r="BO6" s="4" t="inlineStr">
        <is>
          <t>Факт общий $</t>
        </is>
      </c>
      <c r="BP6" s="4" t="inlineStr">
        <is>
          <t>Средняя стоимость ПТ прошлого месяца $</t>
        </is>
      </c>
      <c r="BQ6" s="4" t="inlineStr">
        <is>
          <t>Ранрейт $</t>
        </is>
      </c>
      <c r="BR6" s="4" t="inlineStr">
        <is>
          <t>Средняя стоимость ПТ на новый месяц</t>
        </is>
      </c>
    </row>
    <row r="7">
      <c r="A7" s="6" t="n">
        <v>1</v>
      </c>
      <c r="B7" s="6" t="inlineStr">
        <is>
          <t>2026-03-01</t>
        </is>
      </c>
      <c r="C7" s="6" t="inlineStr">
        <is>
          <t>ПТ</t>
        </is>
      </c>
      <c r="D7" s="6" t="inlineStr">
        <is>
          <t>Зайцев Анатолий Викторович</t>
        </is>
      </c>
      <c r="E7" s="7" t="n">
        <v>15574</v>
      </c>
      <c r="F7" s="7" t="n">
        <v>9</v>
      </c>
      <c r="G7" s="7" t="n">
        <v>3847.5</v>
      </c>
      <c r="H7" s="7" t="n">
        <v>4</v>
      </c>
      <c r="I7" s="7" t="n">
        <v>0</v>
      </c>
      <c r="J7" s="7" t="n">
        <v>20</v>
      </c>
      <c r="K7" s="7">
        <f>ROUND(J7*BP7/100,0)*100</f>
        <v/>
      </c>
      <c r="L7" s="7" t="n">
        <v>0</v>
      </c>
      <c r="M7" s="7">
        <f>E7-K7</f>
        <v/>
      </c>
      <c r="N7" s="7" t="n">
        <v>0</v>
      </c>
      <c r="O7" s="7" t="n">
        <v>10721.25</v>
      </c>
      <c r="P7" s="7" t="n">
        <v>7</v>
      </c>
      <c r="Q7" s="7" t="n">
        <v>4647.5</v>
      </c>
      <c r="R7" s="7" t="n">
        <v>5</v>
      </c>
      <c r="S7" s="7" t="n">
        <v>0</v>
      </c>
      <c r="T7" s="7" t="n">
        <v>20</v>
      </c>
      <c r="U7" s="7">
        <f>ROUND(T7*BP7/100,0)*100</f>
        <v/>
      </c>
      <c r="V7" s="7" t="n">
        <v>0</v>
      </c>
      <c r="W7" s="7">
        <f>O7-U7</f>
        <v/>
      </c>
      <c r="X7" s="7" t="n">
        <v>0</v>
      </c>
      <c r="Y7" s="7" t="n">
        <v>10957.5</v>
      </c>
      <c r="Z7" s="7" t="n">
        <v>6</v>
      </c>
      <c r="AA7" s="7" t="n">
        <v>4491.25</v>
      </c>
      <c r="AB7" s="7" t="n">
        <v>5</v>
      </c>
      <c r="AC7" s="7" t="n">
        <v>0</v>
      </c>
      <c r="AD7" s="7" t="n">
        <v>20</v>
      </c>
      <c r="AE7" s="7">
        <f>ROUND(AD7*BP7/100,0)*100</f>
        <v/>
      </c>
      <c r="AF7" s="7" t="n">
        <v>0</v>
      </c>
      <c r="AG7" s="7">
        <f>Y7-AE7</f>
        <v/>
      </c>
      <c r="AH7" s="7" t="n">
        <v>0</v>
      </c>
      <c r="AI7" s="7" t="n">
        <v>8964.16</v>
      </c>
      <c r="AJ7" s="7" t="n">
        <v>5</v>
      </c>
      <c r="AK7" s="7" t="n">
        <v>4491.25</v>
      </c>
      <c r="AL7" s="7" t="n">
        <v>5</v>
      </c>
      <c r="AM7" s="7" t="n">
        <v>0</v>
      </c>
      <c r="AN7" s="7" t="n">
        <v>20</v>
      </c>
      <c r="AO7" s="7">
        <f>ROUND(AN7*BP7/100,0)*100</f>
        <v/>
      </c>
      <c r="AP7" s="7" t="n">
        <v>0</v>
      </c>
      <c r="AQ7" s="7">
        <f>AI7-AO7</f>
        <v/>
      </c>
      <c r="AR7" s="7" t="n">
        <v>1</v>
      </c>
      <c r="AS7" s="7" t="n">
        <v>5812.08</v>
      </c>
      <c r="AT7" s="7" t="n">
        <v>3</v>
      </c>
      <c r="AU7" s="7" t="n">
        <v>0</v>
      </c>
      <c r="AV7" s="7" t="n">
        <v>0</v>
      </c>
      <c r="AW7" s="7" t="n">
        <v>0</v>
      </c>
      <c r="AX7" s="7" t="n">
        <v>9</v>
      </c>
      <c r="AY7" s="7">
        <f>ROUND(AX7*BP7/100,0)*100</f>
        <v/>
      </c>
      <c r="AZ7" s="7" t="n">
        <v>0</v>
      </c>
      <c r="BA7" s="7">
        <f>AS7-AY7</f>
        <v/>
      </c>
      <c r="BB7" s="7" t="n">
        <v>0</v>
      </c>
      <c r="BC7" s="6" t="n"/>
      <c r="BD7" s="7">
        <f>SUM(J7,T7,AD7,AN7,AX7)</f>
        <v/>
      </c>
      <c r="BE7" s="7">
        <f>SUM(F7,P7,Z7,AJ7,AT7)</f>
        <v/>
      </c>
      <c r="BF7" s="7">
        <f>SUM(N7,X7,AH7,AR7,BB7)</f>
        <v/>
      </c>
      <c r="BG7" s="7">
        <f>SUM(L7,V7,AF7,AP7,AZ7)</f>
        <v/>
      </c>
      <c r="BH7" s="7">
        <f>SUM(I7,S7,AC7,AM7,AW7)</f>
        <v/>
      </c>
      <c r="BI7" s="7" t="n">
        <v>0</v>
      </c>
      <c r="BJ7" s="7">
        <f>SUM(H7,R7,AB7,AL7,AV7)</f>
        <v/>
      </c>
      <c r="BK7" s="7">
        <f>SUM(K7,U7,AE7,AO7,AY7)</f>
        <v/>
      </c>
      <c r="BL7" s="7">
        <f>SUM(E7,O7,Y7,AI7,AS7)</f>
        <v/>
      </c>
      <c r="BM7" s="7">
        <f>SUM(G7,Q7,AA7,AK7,AU7)</f>
        <v/>
      </c>
      <c r="BN7" s="7" t="n">
        <v>0</v>
      </c>
      <c r="BO7" s="7">
        <f>BL7+BM7+BN7</f>
        <v/>
      </c>
      <c r="BP7" s="7" t="n">
        <v>1475.172875</v>
      </c>
      <c r="BQ7" s="7">
        <f>BO7/31*31</f>
        <v/>
      </c>
      <c r="BR7" s="7">
        <f>IFERROR(BL7/BE7,0)</f>
        <v/>
      </c>
    </row>
    <row r="8">
      <c r="A8" s="6" t="n">
        <v>2</v>
      </c>
      <c r="B8" s="6" t="inlineStr">
        <is>
          <t>2026-03-01</t>
        </is>
      </c>
      <c r="C8" s="6" t="inlineStr">
        <is>
          <t>МТ</t>
        </is>
      </c>
      <c r="D8" s="6" t="inlineStr">
        <is>
          <t>Киселевская Яна Александровна</t>
        </is>
      </c>
      <c r="E8" s="7" t="n">
        <v>12177.07</v>
      </c>
      <c r="F8" s="7" t="n">
        <v>6</v>
      </c>
      <c r="G8" s="7" t="n">
        <v>10560</v>
      </c>
      <c r="H8" s="7" t="n">
        <v>11</v>
      </c>
      <c r="I8" s="7" t="n">
        <v>0</v>
      </c>
      <c r="J8" s="7" t="n">
        <v>44</v>
      </c>
      <c r="K8" s="7">
        <f>ROUND(J8*BP8/100,0)*100</f>
        <v/>
      </c>
      <c r="L8" s="7" t="n">
        <v>0</v>
      </c>
      <c r="M8" s="7">
        <f>E8-K8</f>
        <v/>
      </c>
      <c r="N8" s="7" t="n">
        <v>0</v>
      </c>
      <c r="O8" s="7" t="n">
        <v>34370.41</v>
      </c>
      <c r="P8" s="7" t="n">
        <v>17</v>
      </c>
      <c r="Q8" s="7" t="n">
        <v>27671.5</v>
      </c>
      <c r="R8" s="7" t="n">
        <v>30</v>
      </c>
      <c r="S8" s="7" t="n">
        <v>0</v>
      </c>
      <c r="T8" s="7" t="n">
        <v>44</v>
      </c>
      <c r="U8" s="7">
        <f>ROUND(T8*BP8/100,0)*100</f>
        <v/>
      </c>
      <c r="V8" s="7" t="n">
        <v>0</v>
      </c>
      <c r="W8" s="7">
        <f>O8-U8</f>
        <v/>
      </c>
      <c r="X8" s="7" t="n">
        <v>4</v>
      </c>
      <c r="Y8" s="7" t="n">
        <v>29034.54</v>
      </c>
      <c r="Z8" s="7" t="n">
        <v>14</v>
      </c>
      <c r="AA8" s="7" t="n">
        <v>40842.74</v>
      </c>
      <c r="AB8" s="7" t="n">
        <v>42</v>
      </c>
      <c r="AC8" s="7" t="n">
        <v>0</v>
      </c>
      <c r="AD8" s="7" t="n">
        <v>44</v>
      </c>
      <c r="AE8" s="7">
        <f>ROUND(AD8*BP8/100,0)*100</f>
        <v/>
      </c>
      <c r="AF8" s="7" t="n">
        <v>0</v>
      </c>
      <c r="AG8" s="7">
        <f>Y8-AE8</f>
        <v/>
      </c>
      <c r="AH8" s="7" t="n">
        <v>2</v>
      </c>
      <c r="AI8" s="7" t="n">
        <v>22556.8</v>
      </c>
      <c r="AJ8" s="7" t="n">
        <v>11</v>
      </c>
      <c r="AK8" s="7" t="n">
        <v>53539.25</v>
      </c>
      <c r="AL8" s="7" t="n">
        <v>53</v>
      </c>
      <c r="AM8" s="7" t="n">
        <v>0</v>
      </c>
      <c r="AN8" s="7" t="n">
        <v>44</v>
      </c>
      <c r="AO8" s="7">
        <f>ROUND(AN8*BP8/100,0)*100</f>
        <v/>
      </c>
      <c r="AP8" s="7" t="n">
        <v>0</v>
      </c>
      <c r="AQ8" s="7">
        <f>AI8-AO8</f>
        <v/>
      </c>
      <c r="AR8" s="7" t="n">
        <v>5</v>
      </c>
      <c r="AS8" s="7" t="n">
        <v>8165</v>
      </c>
      <c r="AT8" s="7" t="n">
        <v>4</v>
      </c>
      <c r="AU8" s="7" t="n">
        <v>13336.25</v>
      </c>
      <c r="AV8" s="7" t="n">
        <v>13</v>
      </c>
      <c r="AW8" s="7" t="n">
        <v>0</v>
      </c>
      <c r="AX8" s="7" t="n">
        <v>19</v>
      </c>
      <c r="AY8" s="7">
        <f>ROUND(AX8*BP8/100,0)*100</f>
        <v/>
      </c>
      <c r="AZ8" s="7" t="n">
        <v>0</v>
      </c>
      <c r="BA8" s="7">
        <f>AS8-AY8</f>
        <v/>
      </c>
      <c r="BB8" s="7" t="n">
        <v>0</v>
      </c>
      <c r="BC8" s="6" t="n"/>
      <c r="BD8" s="7">
        <f>SUM(J8,T8,AD8,AN8,AX8)</f>
        <v/>
      </c>
      <c r="BE8" s="7">
        <f>SUM(F8,P8,Z8,AJ8,AT8)</f>
        <v/>
      </c>
      <c r="BF8" s="7">
        <f>SUM(N8,X8,AH8,AR8,BB8)</f>
        <v/>
      </c>
      <c r="BG8" s="7">
        <f>SUM(L8,V8,AF8,AP8,AZ8)</f>
        <v/>
      </c>
      <c r="BH8" s="7">
        <f>SUM(I8,S8,AC8,AM8,AW8)</f>
        <v/>
      </c>
      <c r="BI8" s="7" t="n">
        <v>0</v>
      </c>
      <c r="BJ8" s="7">
        <f>SUM(H8,R8,AB8,AL8,AV8)</f>
        <v/>
      </c>
      <c r="BK8" s="7">
        <f>SUM(K8,U8,AE8,AO8,AY8)</f>
        <v/>
      </c>
      <c r="BL8" s="7">
        <f>SUM(E8,O8,Y8,AI8,AS8)</f>
        <v/>
      </c>
      <c r="BM8" s="7">
        <f>SUM(G8,Q8,AA8,AK8,AU8)</f>
        <v/>
      </c>
      <c r="BN8" s="7" t="n">
        <v>0</v>
      </c>
      <c r="BO8" s="7">
        <f>BL8+BM8+BN8</f>
        <v/>
      </c>
      <c r="BP8" s="7" t="n">
        <v>1357.783625730994</v>
      </c>
      <c r="BQ8" s="7">
        <f>BO8/31*31</f>
        <v/>
      </c>
      <c r="BR8" s="7">
        <f>IFERROR(BL8/BE8,0)</f>
        <v/>
      </c>
    </row>
    <row r="9">
      <c r="A9" s="6" t="n">
        <v>3</v>
      </c>
      <c r="B9" s="6" t="inlineStr">
        <is>
          <t>2026-03-01</t>
        </is>
      </c>
      <c r="C9" s="6" t="inlineStr">
        <is>
          <t>МТ</t>
        </is>
      </c>
      <c r="D9" s="6" t="inlineStr">
        <is>
          <t>Колос Виктор Андреевич</t>
        </is>
      </c>
      <c r="E9" s="7" t="n">
        <v>2520</v>
      </c>
      <c r="F9" s="7" t="n">
        <v>1</v>
      </c>
      <c r="G9" s="7" t="n">
        <v>63002.06999999999</v>
      </c>
      <c r="H9" s="7" t="n">
        <v>54</v>
      </c>
      <c r="I9" s="7" t="n">
        <v>0</v>
      </c>
      <c r="J9" s="7" t="n">
        <v>56</v>
      </c>
      <c r="K9" s="7">
        <f>ROUND(J9*BP9/100,0)*100</f>
        <v/>
      </c>
      <c r="L9" s="7" t="n">
        <v>0</v>
      </c>
      <c r="M9" s="7">
        <f>E9-K9</f>
        <v/>
      </c>
      <c r="N9" s="7" t="n">
        <v>0</v>
      </c>
      <c r="O9" s="7" t="n">
        <v>0</v>
      </c>
      <c r="P9" s="7" t="n">
        <v>0</v>
      </c>
      <c r="Q9" s="7" t="n">
        <v>80320.83000000002</v>
      </c>
      <c r="R9" s="7" t="n">
        <v>71</v>
      </c>
      <c r="S9" s="7" t="n">
        <v>0</v>
      </c>
      <c r="T9" s="7" t="n">
        <v>56</v>
      </c>
      <c r="U9" s="7">
        <f>ROUND(T9*BP9/100,0)*100</f>
        <v/>
      </c>
      <c r="V9" s="7" t="n">
        <v>0</v>
      </c>
      <c r="W9" s="7">
        <f>O9-U9</f>
        <v/>
      </c>
      <c r="X9" s="7" t="n">
        <v>0</v>
      </c>
      <c r="Y9" s="7" t="n">
        <v>2520</v>
      </c>
      <c r="Z9" s="7" t="n">
        <v>1</v>
      </c>
      <c r="AA9" s="7" t="n">
        <v>105207.45</v>
      </c>
      <c r="AB9" s="7" t="n">
        <v>94</v>
      </c>
      <c r="AC9" s="7" t="n">
        <v>0</v>
      </c>
      <c r="AD9" s="7" t="n">
        <v>56</v>
      </c>
      <c r="AE9" s="7">
        <f>ROUND(AD9*BP9/100,0)*100</f>
        <v/>
      </c>
      <c r="AF9" s="7" t="n">
        <v>0</v>
      </c>
      <c r="AG9" s="7">
        <f>Y9-AE9</f>
        <v/>
      </c>
      <c r="AH9" s="7" t="n">
        <v>0</v>
      </c>
      <c r="AI9" s="7" t="n">
        <v>6990</v>
      </c>
      <c r="AJ9" s="7" t="n">
        <v>3</v>
      </c>
      <c r="AK9" s="7" t="n">
        <v>108204.1</v>
      </c>
      <c r="AL9" s="7" t="n">
        <v>96</v>
      </c>
      <c r="AM9" s="7" t="n">
        <v>0</v>
      </c>
      <c r="AN9" s="7" t="n">
        <v>56</v>
      </c>
      <c r="AO9" s="7">
        <f>ROUND(AN9*BP9/100,0)*100</f>
        <v/>
      </c>
      <c r="AP9" s="7" t="n">
        <v>0</v>
      </c>
      <c r="AQ9" s="7">
        <f>AI9-AO9</f>
        <v/>
      </c>
      <c r="AR9" s="7" t="n">
        <v>0</v>
      </c>
      <c r="AS9" s="7" t="n">
        <v>0</v>
      </c>
      <c r="AT9" s="7" t="n">
        <v>0</v>
      </c>
      <c r="AU9" s="7" t="n">
        <v>47240.83</v>
      </c>
      <c r="AV9" s="7" t="n">
        <v>41</v>
      </c>
      <c r="AW9" s="7" t="n">
        <v>0</v>
      </c>
      <c r="AX9" s="7" t="n">
        <v>24</v>
      </c>
      <c r="AY9" s="7">
        <f>ROUND(AX9*BP9/100,0)*100</f>
        <v/>
      </c>
      <c r="AZ9" s="7" t="n">
        <v>0</v>
      </c>
      <c r="BA9" s="7">
        <f>AS9-AY9</f>
        <v/>
      </c>
      <c r="BB9" s="7" t="n">
        <v>0</v>
      </c>
      <c r="BC9" s="6" t="n"/>
      <c r="BD9" s="7">
        <f>SUM(J9,T9,AD9,AN9,AX9)</f>
        <v/>
      </c>
      <c r="BE9" s="7">
        <f>SUM(F9,P9,Z9,AJ9,AT9)</f>
        <v/>
      </c>
      <c r="BF9" s="7">
        <f>SUM(N9,X9,AH9,AR9,BB9)</f>
        <v/>
      </c>
      <c r="BG9" s="7">
        <f>SUM(L9,V9,AF9,AP9,AZ9)</f>
        <v/>
      </c>
      <c r="BH9" s="7">
        <f>SUM(I9,S9,AC9,AM9,AW9)</f>
        <v/>
      </c>
      <c r="BI9" s="7" t="n">
        <v>0</v>
      </c>
      <c r="BJ9" s="7">
        <f>SUM(H9,R9,AB9,AL9,AV9)</f>
        <v/>
      </c>
      <c r="BK9" s="7">
        <f>SUM(K9,U9,AE9,AO9,AY9)</f>
        <v/>
      </c>
      <c r="BL9" s="7">
        <f>SUM(E9,O9,Y9,AI9,AS9)</f>
        <v/>
      </c>
      <c r="BM9" s="7">
        <f>SUM(G9,Q9,AA9,AK9,AU9)</f>
        <v/>
      </c>
      <c r="BN9" s="7" t="n">
        <v>475842.3799999998</v>
      </c>
      <c r="BO9" s="7">
        <f>BL9+BM9+BN9</f>
        <v/>
      </c>
      <c r="BP9" s="7" t="n">
        <v>1223.948219178082</v>
      </c>
      <c r="BQ9" s="7">
        <f>BO9/31*31</f>
        <v/>
      </c>
      <c r="BR9" s="7">
        <f>IFERROR(BL9/BE9,0)</f>
        <v/>
      </c>
    </row>
    <row r="10">
      <c r="A10" s="6" t="n">
        <v>4</v>
      </c>
      <c r="B10" s="6" t="inlineStr">
        <is>
          <t>2026-03-01</t>
        </is>
      </c>
      <c r="C10" s="6" t="inlineStr">
        <is>
          <t>МТ</t>
        </is>
      </c>
      <c r="D10" s="6" t="inlineStr">
        <is>
          <t>Парфенова Ксения Александровна</t>
        </is>
      </c>
      <c r="E10" s="7" t="n">
        <v>23634</v>
      </c>
      <c r="F10" s="7" t="n">
        <v>12</v>
      </c>
      <c r="G10" s="7" t="n">
        <v>15058.33</v>
      </c>
      <c r="H10" s="7" t="n">
        <v>15</v>
      </c>
      <c r="I10" s="7" t="n">
        <v>0</v>
      </c>
      <c r="J10" s="7" t="n">
        <v>15</v>
      </c>
      <c r="K10" s="7">
        <f>ROUND(J10*BP10/100,0)*100</f>
        <v/>
      </c>
      <c r="L10" s="7" t="n">
        <v>0</v>
      </c>
      <c r="M10" s="7">
        <f>E10-K10</f>
        <v/>
      </c>
      <c r="N10" s="7" t="n">
        <v>1</v>
      </c>
      <c r="O10" s="7" t="n">
        <v>17946.25</v>
      </c>
      <c r="P10" s="7" t="n">
        <v>8</v>
      </c>
      <c r="Q10" s="7" t="n">
        <v>11086.66</v>
      </c>
      <c r="R10" s="7" t="n">
        <v>11</v>
      </c>
      <c r="S10" s="7" t="n">
        <v>0</v>
      </c>
      <c r="T10" s="7" t="n">
        <v>15</v>
      </c>
      <c r="U10" s="7">
        <f>ROUND(T10*BP10/100,0)*100</f>
        <v/>
      </c>
      <c r="V10" s="7" t="n">
        <v>0</v>
      </c>
      <c r="W10" s="7">
        <f>O10-U10</f>
        <v/>
      </c>
      <c r="X10" s="7" t="n">
        <v>1</v>
      </c>
      <c r="Y10" s="7" t="n">
        <v>28261.5</v>
      </c>
      <c r="Z10" s="7" t="n">
        <v>13</v>
      </c>
      <c r="AA10" s="7" t="n">
        <v>12595</v>
      </c>
      <c r="AB10" s="7" t="n">
        <v>12</v>
      </c>
      <c r="AC10" s="7" t="n">
        <v>0</v>
      </c>
      <c r="AD10" s="7" t="n">
        <v>15</v>
      </c>
      <c r="AE10" s="7">
        <f>ROUND(AD10*BP10/100,0)*100</f>
        <v/>
      </c>
      <c r="AF10" s="7" t="n">
        <v>0</v>
      </c>
      <c r="AG10" s="7">
        <f>Y10-AE10</f>
        <v/>
      </c>
      <c r="AH10" s="7" t="n">
        <v>4</v>
      </c>
      <c r="AI10" s="7" t="n">
        <v>16691.25</v>
      </c>
      <c r="AJ10" s="7" t="n">
        <v>8</v>
      </c>
      <c r="AK10" s="7" t="n">
        <v>15765</v>
      </c>
      <c r="AL10" s="7" t="n">
        <v>15</v>
      </c>
      <c r="AM10" s="7" t="n">
        <v>0</v>
      </c>
      <c r="AN10" s="7" t="n">
        <v>15</v>
      </c>
      <c r="AO10" s="7">
        <f>ROUND(AN10*BP10/100,0)*100</f>
        <v/>
      </c>
      <c r="AP10" s="7" t="n">
        <v>0</v>
      </c>
      <c r="AQ10" s="7">
        <f>AI10-AO10</f>
        <v/>
      </c>
      <c r="AR10" s="7" t="n">
        <v>3</v>
      </c>
      <c r="AS10" s="7" t="n">
        <v>9475</v>
      </c>
      <c r="AT10" s="7" t="n">
        <v>4</v>
      </c>
      <c r="AU10" s="7" t="n">
        <v>2220</v>
      </c>
      <c r="AV10" s="7" t="n">
        <v>2</v>
      </c>
      <c r="AW10" s="7" t="n">
        <v>0</v>
      </c>
      <c r="AX10" s="7" t="n">
        <v>6</v>
      </c>
      <c r="AY10" s="7">
        <f>ROUND(AX10*BP10/100,0)*100</f>
        <v/>
      </c>
      <c r="AZ10" s="7" t="n">
        <v>0</v>
      </c>
      <c r="BA10" s="7">
        <f>AS10-AY10</f>
        <v/>
      </c>
      <c r="BB10" s="7" t="n">
        <v>1</v>
      </c>
      <c r="BC10" s="6" t="n"/>
      <c r="BD10" s="7">
        <f>SUM(J10,T10,AD10,AN10,AX10)</f>
        <v/>
      </c>
      <c r="BE10" s="7">
        <f>SUM(F10,P10,Z10,AJ10,AT10)</f>
        <v/>
      </c>
      <c r="BF10" s="7">
        <f>SUM(N10,X10,AH10,AR10,BB10)</f>
        <v/>
      </c>
      <c r="BG10" s="7">
        <f>SUM(L10,V10,AF10,AP10,AZ10)</f>
        <v/>
      </c>
      <c r="BH10" s="7">
        <f>SUM(I10,S10,AC10,AM10,AW10)</f>
        <v/>
      </c>
      <c r="BI10" s="7" t="n">
        <v>0</v>
      </c>
      <c r="BJ10" s="7">
        <f>SUM(H10,R10,AB10,AL10,AV10)</f>
        <v/>
      </c>
      <c r="BK10" s="7">
        <f>SUM(K10,U10,AE10,AO10,AY10)</f>
        <v/>
      </c>
      <c r="BL10" s="7">
        <f>SUM(E10,O10,Y10,AI10,AS10)</f>
        <v/>
      </c>
      <c r="BM10" s="7">
        <f>SUM(G10,Q10,AA10,AK10,AU10)</f>
        <v/>
      </c>
      <c r="BN10" s="7" t="n">
        <v>0</v>
      </c>
      <c r="BO10" s="7">
        <f>BL10+BM10+BN10</f>
        <v/>
      </c>
      <c r="BP10" s="7" t="n">
        <v>1803.060344827586</v>
      </c>
      <c r="BQ10" s="7">
        <f>BO10/31*31</f>
        <v/>
      </c>
      <c r="BR10" s="7">
        <f>IFERROR(BL10/BE10,0)</f>
        <v/>
      </c>
    </row>
    <row r="11">
      <c r="A11" s="6" t="n">
        <v>5</v>
      </c>
      <c r="B11" s="6" t="inlineStr">
        <is>
          <t>2026-03-01</t>
        </is>
      </c>
      <c r="C11" s="6" t="inlineStr">
        <is>
          <t>ПТ</t>
        </is>
      </c>
      <c r="D11" s="6" t="inlineStr">
        <is>
          <t>Созонов Роман Алексеевич</t>
        </is>
      </c>
      <c r="E11" s="7" t="n">
        <v>16206.25</v>
      </c>
      <c r="F11" s="7" t="n">
        <v>8</v>
      </c>
      <c r="G11" s="7" t="n">
        <v>16254.75</v>
      </c>
      <c r="H11" s="7" t="n">
        <v>18</v>
      </c>
      <c r="I11" s="7" t="n">
        <v>0</v>
      </c>
      <c r="J11" s="7" t="n">
        <v>30</v>
      </c>
      <c r="K11" s="7">
        <f>ROUND(J11*BP11/100,0)*100</f>
        <v/>
      </c>
      <c r="L11" s="7" t="n">
        <v>0</v>
      </c>
      <c r="M11" s="7">
        <f>E11-K11</f>
        <v/>
      </c>
      <c r="N11" s="7" t="n">
        <v>0</v>
      </c>
      <c r="O11" s="7" t="n">
        <v>12345</v>
      </c>
      <c r="P11" s="7" t="n">
        <v>6</v>
      </c>
      <c r="Q11" s="7" t="n">
        <v>19049.75</v>
      </c>
      <c r="R11" s="7" t="n">
        <v>21</v>
      </c>
      <c r="S11" s="7" t="n">
        <v>0</v>
      </c>
      <c r="T11" s="7" t="n">
        <v>30</v>
      </c>
      <c r="U11" s="7">
        <f>ROUND(T11*BP11/100,0)*100</f>
        <v/>
      </c>
      <c r="V11" s="7" t="n">
        <v>0</v>
      </c>
      <c r="W11" s="7">
        <f>O11-U11</f>
        <v/>
      </c>
      <c r="X11" s="7" t="n">
        <v>0</v>
      </c>
      <c r="Y11" s="7" t="n">
        <v>4205</v>
      </c>
      <c r="Z11" s="7" t="n">
        <v>2</v>
      </c>
      <c r="AA11" s="7" t="n">
        <v>7620.75</v>
      </c>
      <c r="AB11" s="7" t="n">
        <v>9</v>
      </c>
      <c r="AC11" s="7" t="n">
        <v>0</v>
      </c>
      <c r="AD11" s="7" t="n">
        <v>30</v>
      </c>
      <c r="AE11" s="7">
        <f>ROUND(AD11*BP11/100,0)*100</f>
        <v/>
      </c>
      <c r="AF11" s="7" t="n">
        <v>0</v>
      </c>
      <c r="AG11" s="7">
        <f>Y11-AE11</f>
        <v/>
      </c>
      <c r="AH11" s="7" t="n">
        <v>0</v>
      </c>
      <c r="AI11" s="7" t="n">
        <v>11890</v>
      </c>
      <c r="AJ11" s="7" t="n">
        <v>6</v>
      </c>
      <c r="AK11" s="7" t="n">
        <v>25233.5</v>
      </c>
      <c r="AL11" s="7" t="n">
        <v>28</v>
      </c>
      <c r="AM11" s="7" t="n">
        <v>0</v>
      </c>
      <c r="AN11" s="7" t="n">
        <v>30</v>
      </c>
      <c r="AO11" s="7">
        <f>ROUND(AN11*BP11/100,0)*100</f>
        <v/>
      </c>
      <c r="AP11" s="7" t="n">
        <v>0</v>
      </c>
      <c r="AQ11" s="7">
        <f>AI11-AO11</f>
        <v/>
      </c>
      <c r="AR11" s="7" t="n">
        <v>0</v>
      </c>
      <c r="AS11" s="7" t="n">
        <v>2960</v>
      </c>
      <c r="AT11" s="7" t="n">
        <v>2</v>
      </c>
      <c r="AU11" s="7" t="n">
        <v>6019.75</v>
      </c>
      <c r="AV11" s="7" t="n">
        <v>7</v>
      </c>
      <c r="AW11" s="7" t="n">
        <v>0</v>
      </c>
      <c r="AX11" s="7" t="n">
        <v>13</v>
      </c>
      <c r="AY11" s="7">
        <f>ROUND(AX11*BP11/100,0)*100</f>
        <v/>
      </c>
      <c r="AZ11" s="7" t="n">
        <v>0</v>
      </c>
      <c r="BA11" s="7">
        <f>AS11-AY11</f>
        <v/>
      </c>
      <c r="BB11" s="7" t="n">
        <v>0</v>
      </c>
      <c r="BC11" s="6" t="n"/>
      <c r="BD11" s="7">
        <f>SUM(J11,T11,AD11,AN11,AX11)</f>
        <v/>
      </c>
      <c r="BE11" s="7">
        <f>SUM(F11,P11,Z11,AJ11,AT11)</f>
        <v/>
      </c>
      <c r="BF11" s="7">
        <f>SUM(N11,X11,AH11,AR11,BB11)</f>
        <v/>
      </c>
      <c r="BG11" s="7">
        <f>SUM(L11,V11,AF11,AP11,AZ11)</f>
        <v/>
      </c>
      <c r="BH11" s="7">
        <f>SUM(I11,S11,AC11,AM11,AW11)</f>
        <v/>
      </c>
      <c r="BI11" s="7" t="n">
        <v>0</v>
      </c>
      <c r="BJ11" s="7">
        <f>SUM(H11,R11,AB11,AL11,AV11)</f>
        <v/>
      </c>
      <c r="BK11" s="7">
        <f>SUM(K11,U11,AE11,AO11,AY11)</f>
        <v/>
      </c>
      <c r="BL11" s="7">
        <f>SUM(E11,O11,Y11,AI11,AS11)</f>
        <v/>
      </c>
      <c r="BM11" s="7">
        <f>SUM(G11,Q11,AA11,AK11,AU11)</f>
        <v/>
      </c>
      <c r="BN11" s="7" t="n">
        <v>0</v>
      </c>
      <c r="BO11" s="7">
        <f>BL11+BM11+BN11</f>
        <v/>
      </c>
      <c r="BP11" s="7" t="n">
        <v>1194.884453781513</v>
      </c>
      <c r="BQ11" s="7">
        <f>BO11/31*31</f>
        <v/>
      </c>
      <c r="BR11" s="7">
        <f>IFERROR(BL11/BE11,0)</f>
        <v/>
      </c>
    </row>
    <row r="12">
      <c r="A12" s="6" t="n">
        <v>6</v>
      </c>
      <c r="B12" s="6" t="inlineStr">
        <is>
          <t>2026-03-01</t>
        </is>
      </c>
      <c r="C12" s="6" t="inlineStr">
        <is>
          <t>ПТ</t>
        </is>
      </c>
      <c r="D12" s="6" t="inlineStr">
        <is>
          <t>Федяй Антон Владиславович</t>
        </is>
      </c>
      <c r="E12" s="7" t="n">
        <v>10950</v>
      </c>
      <c r="F12" s="7" t="n">
        <v>5</v>
      </c>
      <c r="G12" s="7" t="n">
        <v>9750.75</v>
      </c>
      <c r="H12" s="7" t="n">
        <v>11</v>
      </c>
      <c r="I12" s="7" t="n">
        <v>0</v>
      </c>
      <c r="J12" s="7" t="n">
        <v>34</v>
      </c>
      <c r="K12" s="7">
        <f>ROUND(J12*BP12/100,0)*100</f>
        <v/>
      </c>
      <c r="L12" s="7" t="n">
        <v>0</v>
      </c>
      <c r="M12" s="7">
        <f>E12-K12</f>
        <v/>
      </c>
      <c r="N12" s="7" t="n">
        <v>1</v>
      </c>
      <c r="O12" s="7" t="n">
        <v>0</v>
      </c>
      <c r="P12" s="7" t="n">
        <v>0</v>
      </c>
      <c r="Q12" s="7" t="n">
        <v>40184.5</v>
      </c>
      <c r="R12" s="7" t="n">
        <v>45</v>
      </c>
      <c r="S12" s="7" t="n">
        <v>0</v>
      </c>
      <c r="T12" s="7" t="n">
        <v>34</v>
      </c>
      <c r="U12" s="7">
        <f>ROUND(T12*BP12/100,0)*100</f>
        <v/>
      </c>
      <c r="V12" s="7" t="n">
        <v>0</v>
      </c>
      <c r="W12" s="7">
        <f>O12-U12</f>
        <v/>
      </c>
      <c r="X12" s="7" t="n">
        <v>0</v>
      </c>
      <c r="Y12" s="7" t="n">
        <v>13000</v>
      </c>
      <c r="Z12" s="7" t="n">
        <v>6</v>
      </c>
      <c r="AA12" s="7" t="n">
        <v>37303</v>
      </c>
      <c r="AB12" s="7" t="n">
        <v>42</v>
      </c>
      <c r="AC12" s="7" t="n">
        <v>0</v>
      </c>
      <c r="AD12" s="7" t="n">
        <v>34</v>
      </c>
      <c r="AE12" s="7">
        <f>ROUND(AD12*BP12/100,0)*100</f>
        <v/>
      </c>
      <c r="AF12" s="7" t="n">
        <v>0</v>
      </c>
      <c r="AG12" s="7">
        <f>Y12-AE12</f>
        <v/>
      </c>
      <c r="AH12" s="7" t="n">
        <v>0</v>
      </c>
      <c r="AI12" s="7" t="n">
        <v>15330</v>
      </c>
      <c r="AJ12" s="7" t="n">
        <v>7</v>
      </c>
      <c r="AK12" s="7" t="n">
        <v>19752.5</v>
      </c>
      <c r="AL12" s="7" t="n">
        <v>21</v>
      </c>
      <c r="AM12" s="7" t="n">
        <v>0</v>
      </c>
      <c r="AN12" s="7" t="n">
        <v>34</v>
      </c>
      <c r="AO12" s="7">
        <f>ROUND(AN12*BP12/100,0)*100</f>
        <v/>
      </c>
      <c r="AP12" s="7" t="n">
        <v>0</v>
      </c>
      <c r="AQ12" s="7">
        <f>AI12-AO12</f>
        <v/>
      </c>
      <c r="AR12" s="7" t="n">
        <v>0</v>
      </c>
      <c r="AS12" s="7" t="n">
        <v>0</v>
      </c>
      <c r="AT12" s="7" t="n">
        <v>0</v>
      </c>
      <c r="AU12" s="7" t="n">
        <v>0</v>
      </c>
      <c r="AV12" s="7" t="n">
        <v>0</v>
      </c>
      <c r="AW12" s="7" t="n">
        <v>0</v>
      </c>
      <c r="AX12" s="7" t="n">
        <v>14</v>
      </c>
      <c r="AY12" s="7">
        <f>ROUND(AX12*BP12/100,0)*100</f>
        <v/>
      </c>
      <c r="AZ12" s="7" t="n">
        <v>0</v>
      </c>
      <c r="BA12" s="7">
        <f>AS12-AY12</f>
        <v/>
      </c>
      <c r="BB12" s="7" t="n">
        <v>0</v>
      </c>
      <c r="BC12" s="6" t="n"/>
      <c r="BD12" s="7">
        <f>SUM(J12,T12,AD12,AN12,AX12)</f>
        <v/>
      </c>
      <c r="BE12" s="7">
        <f>SUM(F12,P12,Z12,AJ12,AT12)</f>
        <v/>
      </c>
      <c r="BF12" s="7">
        <f>SUM(N12,X12,AH12,AR12,BB12)</f>
        <v/>
      </c>
      <c r="BG12" s="7">
        <f>SUM(L12,V12,AF12,AP12,AZ12)</f>
        <v/>
      </c>
      <c r="BH12" s="7">
        <f>SUM(I12,S12,AC12,AM12,AW12)</f>
        <v/>
      </c>
      <c r="BI12" s="7" t="n">
        <v>0</v>
      </c>
      <c r="BJ12" s="7">
        <f>SUM(H12,R12,AB12,AL12,AV12)</f>
        <v/>
      </c>
      <c r="BK12" s="7">
        <f>SUM(K12,U12,AE12,AO12,AY12)</f>
        <v/>
      </c>
      <c r="BL12" s="7">
        <f>SUM(E12,O12,Y12,AI12,AS12)</f>
        <v/>
      </c>
      <c r="BM12" s="7">
        <f>SUM(G12,Q12,AA12,AK12,AU12)</f>
        <v/>
      </c>
      <c r="BN12" s="7" t="n">
        <v>0</v>
      </c>
      <c r="BO12" s="7">
        <f>BL12+BM12+BN12</f>
        <v/>
      </c>
      <c r="BP12" s="7" t="n">
        <v>903.8314393939394</v>
      </c>
      <c r="BQ12" s="7">
        <f>BO12/31*31</f>
        <v/>
      </c>
      <c r="BR12" s="7">
        <f>IFERROR(BL12/BE12,0)</f>
        <v/>
      </c>
    </row>
    <row r="13">
      <c r="A13" s="6" t="n">
        <v>7</v>
      </c>
      <c r="B13" s="6" t="inlineStr">
        <is>
          <t>2026-03-01</t>
        </is>
      </c>
      <c r="C13" s="6" t="inlineStr">
        <is>
          <t>ПТ</t>
        </is>
      </c>
      <c r="D13" s="6" t="inlineStr">
        <is>
          <t>Якимович Богдан Петрович</t>
        </is>
      </c>
      <c r="E13" s="7" t="n">
        <v>15675</v>
      </c>
      <c r="F13" s="7" t="n">
        <v>9</v>
      </c>
      <c r="G13" s="7" t="n">
        <v>0</v>
      </c>
      <c r="H13" s="7" t="n">
        <v>0</v>
      </c>
      <c r="I13" s="7" t="n">
        <v>0</v>
      </c>
      <c r="J13" s="7" t="n">
        <v>16</v>
      </c>
      <c r="K13" s="7">
        <f>ROUND(J13*BP13/100,0)*100</f>
        <v/>
      </c>
      <c r="L13" s="7" t="n">
        <v>0</v>
      </c>
      <c r="M13" s="7">
        <f>E13-K13</f>
        <v/>
      </c>
      <c r="N13" s="7" t="n">
        <v>0</v>
      </c>
      <c r="O13" s="7" t="n">
        <v>21860.49</v>
      </c>
      <c r="P13" s="7" t="n">
        <v>13</v>
      </c>
      <c r="Q13" s="7" t="n">
        <v>0</v>
      </c>
      <c r="R13" s="7" t="n">
        <v>0</v>
      </c>
      <c r="S13" s="7" t="n">
        <v>0</v>
      </c>
      <c r="T13" s="7" t="n">
        <v>16</v>
      </c>
      <c r="U13" s="7">
        <f>ROUND(T13*BP13/100,0)*100</f>
        <v/>
      </c>
      <c r="V13" s="7" t="n">
        <v>0</v>
      </c>
      <c r="W13" s="7">
        <f>O13-U13</f>
        <v/>
      </c>
      <c r="X13" s="7" t="n">
        <v>1</v>
      </c>
      <c r="Y13" s="7" t="n">
        <v>6752.49</v>
      </c>
      <c r="Z13" s="7" t="n">
        <v>4</v>
      </c>
      <c r="AA13" s="7" t="n">
        <v>0</v>
      </c>
      <c r="AB13" s="7" t="n">
        <v>0</v>
      </c>
      <c r="AC13" s="7" t="n">
        <v>0</v>
      </c>
      <c r="AD13" s="7" t="n">
        <v>16</v>
      </c>
      <c r="AE13" s="7">
        <f>ROUND(AD13*BP13/100,0)*100</f>
        <v/>
      </c>
      <c r="AF13" s="7" t="n">
        <v>0</v>
      </c>
      <c r="AG13" s="7">
        <f>Y13-AE13</f>
        <v/>
      </c>
      <c r="AH13" s="7" t="n">
        <v>0</v>
      </c>
      <c r="AI13" s="7" t="n">
        <v>16917.17</v>
      </c>
      <c r="AJ13" s="7" t="n">
        <v>10</v>
      </c>
      <c r="AK13" s="7" t="n">
        <v>0</v>
      </c>
      <c r="AL13" s="7" t="n">
        <v>0</v>
      </c>
      <c r="AM13" s="7" t="n">
        <v>0</v>
      </c>
      <c r="AN13" s="7" t="n">
        <v>16</v>
      </c>
      <c r="AO13" s="7">
        <f>ROUND(AN13*BP13/100,0)*100</f>
        <v/>
      </c>
      <c r="AP13" s="7" t="n">
        <v>0</v>
      </c>
      <c r="AQ13" s="7">
        <f>AI13-AO13</f>
        <v/>
      </c>
      <c r="AR13" s="7" t="n">
        <v>1</v>
      </c>
      <c r="AS13" s="7" t="n">
        <v>6429.83</v>
      </c>
      <c r="AT13" s="7" t="n">
        <v>4</v>
      </c>
      <c r="AU13" s="7" t="n">
        <v>0</v>
      </c>
      <c r="AV13" s="7" t="n">
        <v>0</v>
      </c>
      <c r="AW13" s="7" t="n">
        <v>0</v>
      </c>
      <c r="AX13" s="7" t="n">
        <v>7</v>
      </c>
      <c r="AY13" s="7">
        <f>ROUND(AX13*BP13/100,0)*100</f>
        <v/>
      </c>
      <c r="AZ13" s="7" t="n">
        <v>0</v>
      </c>
      <c r="BA13" s="7">
        <f>AS13-AY13</f>
        <v/>
      </c>
      <c r="BB13" s="7" t="n">
        <v>0</v>
      </c>
      <c r="BC13" s="6" t="n"/>
      <c r="BD13" s="7">
        <f>SUM(J13,T13,AD13,AN13,AX13)</f>
        <v/>
      </c>
      <c r="BE13" s="7">
        <f>SUM(F13,P13,Z13,AJ13,AT13)</f>
        <v/>
      </c>
      <c r="BF13" s="7">
        <f>SUM(N13,X13,AH13,AR13,BB13)</f>
        <v/>
      </c>
      <c r="BG13" s="7">
        <f>SUM(L13,V13,AF13,AP13,AZ13)</f>
        <v/>
      </c>
      <c r="BH13" s="7">
        <f>SUM(I13,S13,AC13,AM13,AW13)</f>
        <v/>
      </c>
      <c r="BI13" s="7" t="n">
        <v>0</v>
      </c>
      <c r="BJ13" s="7">
        <f>SUM(H13,R13,AB13,AL13,AV13)</f>
        <v/>
      </c>
      <c r="BK13" s="7">
        <f>SUM(K13,U13,AE13,AO13,AY13)</f>
        <v/>
      </c>
      <c r="BL13" s="7">
        <f>SUM(E13,O13,Y13,AI13,AS13)</f>
        <v/>
      </c>
      <c r="BM13" s="7">
        <f>SUM(G13,Q13,AA13,AK13,AU13)</f>
        <v/>
      </c>
      <c r="BN13" s="7" t="n">
        <v>0</v>
      </c>
      <c r="BO13" s="7">
        <f>BL13+BM13+BN13</f>
        <v/>
      </c>
      <c r="BP13" s="7" t="n">
        <v>2009.623114754098</v>
      </c>
      <c r="BQ13" s="7">
        <f>BO13/31*31</f>
        <v/>
      </c>
      <c r="BR13" s="7">
        <f>IFERROR(BL13/BE13,0)</f>
        <v/>
      </c>
    </row>
    <row r="14">
      <c r="A14" s="8" t="n"/>
      <c r="B14" s="8" t="n"/>
      <c r="C14" s="8" t="n"/>
      <c r="D14" s="8" t="inlineStr">
        <is>
          <t>Итого БАС</t>
        </is>
      </c>
      <c r="E14" s="9">
        <f>SUM(E7:E13)</f>
        <v/>
      </c>
      <c r="F14" s="9">
        <f>SUM(F7:F13)</f>
        <v/>
      </c>
      <c r="G14" s="9">
        <f>SUM(G7:G13)</f>
        <v/>
      </c>
      <c r="H14" s="9">
        <f>SUM(H7:H13)</f>
        <v/>
      </c>
      <c r="I14" s="9">
        <f>SUM(I7:I13)</f>
        <v/>
      </c>
      <c r="J14" s="9">
        <f>SUM(J7:J13)</f>
        <v/>
      </c>
      <c r="K14" s="9">
        <f>SUM(K7:K13)</f>
        <v/>
      </c>
      <c r="L14" s="9">
        <f>SUM(L7:L13)</f>
        <v/>
      </c>
      <c r="M14" s="9">
        <f>SUM(M7:M13)</f>
        <v/>
      </c>
      <c r="N14" s="9">
        <f>SUM(N7:N13)</f>
        <v/>
      </c>
      <c r="O14" s="9">
        <f>SUM(O7:O13)</f>
        <v/>
      </c>
      <c r="P14" s="9">
        <f>SUM(P7:P13)</f>
        <v/>
      </c>
      <c r="Q14" s="9">
        <f>SUM(Q7:Q13)</f>
        <v/>
      </c>
      <c r="R14" s="9">
        <f>SUM(R7:R13)</f>
        <v/>
      </c>
      <c r="S14" s="9">
        <f>SUM(S7:S13)</f>
        <v/>
      </c>
      <c r="T14" s="9">
        <f>SUM(T7:T13)</f>
        <v/>
      </c>
      <c r="U14" s="9">
        <f>SUM(U7:U13)</f>
        <v/>
      </c>
      <c r="V14" s="9">
        <f>SUM(V7:V13)</f>
        <v/>
      </c>
      <c r="W14" s="9">
        <f>SUM(W7:W13)</f>
        <v/>
      </c>
      <c r="X14" s="9">
        <f>SUM(X7:X13)</f>
        <v/>
      </c>
      <c r="Y14" s="9">
        <f>SUM(Y7:Y13)</f>
        <v/>
      </c>
      <c r="Z14" s="9">
        <f>SUM(Z7:Z13)</f>
        <v/>
      </c>
      <c r="AA14" s="9">
        <f>SUM(AA7:AA13)</f>
        <v/>
      </c>
      <c r="AB14" s="9">
        <f>SUM(AB7:AB13)</f>
        <v/>
      </c>
      <c r="AC14" s="9">
        <f>SUM(AC7:AC13)</f>
        <v/>
      </c>
      <c r="AD14" s="9">
        <f>SUM(AD7:AD13)</f>
        <v/>
      </c>
      <c r="AE14" s="9">
        <f>SUM(AE7:AE13)</f>
        <v/>
      </c>
      <c r="AF14" s="9">
        <f>SUM(AF7:AF13)</f>
        <v/>
      </c>
      <c r="AG14" s="9">
        <f>SUM(AG7:AG13)</f>
        <v/>
      </c>
      <c r="AH14" s="9">
        <f>SUM(AH7:AH13)</f>
        <v/>
      </c>
      <c r="AI14" s="9">
        <f>SUM(AI7:AI13)</f>
        <v/>
      </c>
      <c r="AJ14" s="9">
        <f>SUM(AJ7:AJ13)</f>
        <v/>
      </c>
      <c r="AK14" s="9">
        <f>SUM(AK7:AK13)</f>
        <v/>
      </c>
      <c r="AL14" s="9">
        <f>SUM(AL7:AL13)</f>
        <v/>
      </c>
      <c r="AM14" s="9">
        <f>SUM(AM7:AM13)</f>
        <v/>
      </c>
      <c r="AN14" s="9">
        <f>SUM(AN7:AN13)</f>
        <v/>
      </c>
      <c r="AO14" s="9">
        <f>SUM(AO7:AO13)</f>
        <v/>
      </c>
      <c r="AP14" s="9">
        <f>SUM(AP7:AP13)</f>
        <v/>
      </c>
      <c r="AQ14" s="9">
        <f>SUM(AQ7:AQ13)</f>
        <v/>
      </c>
      <c r="AR14" s="9">
        <f>SUM(AR7:AR13)</f>
        <v/>
      </c>
      <c r="AS14" s="9">
        <f>SUM(AS7:AS13)</f>
        <v/>
      </c>
      <c r="AT14" s="9">
        <f>SUM(AT7:AT13)</f>
        <v/>
      </c>
      <c r="AU14" s="9">
        <f>SUM(AU7:AU13)</f>
        <v/>
      </c>
      <c r="AV14" s="9">
        <f>SUM(AV7:AV13)</f>
        <v/>
      </c>
      <c r="AW14" s="9">
        <f>SUM(AW7:AW13)</f>
        <v/>
      </c>
      <c r="AX14" s="9">
        <f>SUM(AX7:AX13)</f>
        <v/>
      </c>
      <c r="AY14" s="9">
        <f>SUM(AY7:AY13)</f>
        <v/>
      </c>
      <c r="AZ14" s="9">
        <f>SUM(AZ7:AZ13)</f>
        <v/>
      </c>
      <c r="BA14" s="9">
        <f>SUM(BA7:BA13)</f>
        <v/>
      </c>
      <c r="BB14" s="9">
        <f>SUM(BB7:BB13)</f>
        <v/>
      </c>
      <c r="BC14" s="9">
        <f>SUM(BC7:BC13)</f>
        <v/>
      </c>
      <c r="BD14" s="9">
        <f>SUM(BD7:BD13)</f>
        <v/>
      </c>
      <c r="BE14" s="9">
        <f>SUM(BE7:BE13)</f>
        <v/>
      </c>
      <c r="BF14" s="9">
        <f>SUM(BF7:BF13)</f>
        <v/>
      </c>
      <c r="BG14" s="9">
        <f>SUM(BG7:BG13)</f>
        <v/>
      </c>
      <c r="BH14" s="9">
        <f>SUM(BH7:BH13)</f>
        <v/>
      </c>
      <c r="BI14" s="9">
        <f>SUM(BI7:BI13)</f>
        <v/>
      </c>
      <c r="BJ14" s="9">
        <f>SUM(BJ7:BJ13)</f>
        <v/>
      </c>
      <c r="BK14" s="9">
        <f>SUM(BK7:BK13)</f>
        <v/>
      </c>
      <c r="BL14" s="9">
        <f>SUM(BL7:BL13)</f>
        <v/>
      </c>
      <c r="BM14" s="9">
        <f>SUM(BM7:BM13)</f>
        <v/>
      </c>
      <c r="BN14" s="9">
        <f>SUM(BN7:BN13)</f>
        <v/>
      </c>
      <c r="BO14" s="9">
        <f>SUM(BO7:BO13)</f>
        <v/>
      </c>
      <c r="BP14" s="9">
        <f>IFERROR(BK14/BD14,0)</f>
        <v/>
      </c>
      <c r="BQ14" s="9">
        <f>BO14/31*31</f>
        <v/>
      </c>
      <c r="BR14" s="9">
        <f>IFERROR(BL14/BE14,0)</f>
        <v/>
      </c>
    </row>
    <row r="16">
      <c r="A16" s="5" t="n"/>
      <c r="B16" s="5" t="n"/>
      <c r="C16" s="5" t="n"/>
      <c r="D16" s="5" t="inlineStr">
        <is>
          <t>ТРЕНАЖЕРНЫЙ ЗАЛ</t>
        </is>
      </c>
      <c r="E16" s="5" t="n"/>
      <c r="F16" s="5" t="n"/>
      <c r="G16" s="5" t="n"/>
      <c r="H16" s="5" t="n"/>
      <c r="I16" s="5" t="n"/>
      <c r="J16" s="5" t="n"/>
      <c r="K16" s="5" t="n"/>
      <c r="L16" s="5" t="n"/>
      <c r="M16" s="5" t="n"/>
      <c r="N16" s="5" t="n"/>
      <c r="O16" s="5" t="n"/>
      <c r="P16" s="5" t="n"/>
      <c r="Q16" s="5" t="n"/>
      <c r="R16" s="5" t="n"/>
      <c r="S16" s="5" t="n"/>
      <c r="T16" s="5" t="n"/>
      <c r="U16" s="5" t="n"/>
      <c r="V16" s="5" t="n"/>
      <c r="W16" s="5" t="n"/>
      <c r="X16" s="5" t="n"/>
      <c r="Y16" s="5" t="n"/>
      <c r="Z16" s="5" t="n"/>
      <c r="AA16" s="5" t="n"/>
      <c r="AB16" s="5" t="n"/>
      <c r="AC16" s="5" t="n"/>
      <c r="AD16" s="5" t="n"/>
      <c r="AE16" s="5" t="n"/>
      <c r="AF16" s="5" t="n"/>
      <c r="AG16" s="5" t="n"/>
      <c r="AH16" s="5" t="n"/>
      <c r="AI16" s="5" t="n"/>
      <c r="AJ16" s="5" t="n"/>
      <c r="AK16" s="5" t="n"/>
      <c r="AL16" s="5" t="n"/>
      <c r="AM16" s="5" t="n"/>
      <c r="AN16" s="5" t="n"/>
      <c r="AO16" s="5" t="n"/>
      <c r="AP16" s="5" t="n"/>
      <c r="AQ16" s="5" t="n"/>
      <c r="AR16" s="5" t="n"/>
      <c r="AS16" s="5" t="n"/>
      <c r="AT16" s="5" t="n"/>
      <c r="AU16" s="5" t="n"/>
      <c r="AV16" s="5" t="n"/>
      <c r="AW16" s="5" t="n"/>
      <c r="AX16" s="5" t="n"/>
      <c r="AY16" s="5" t="n"/>
      <c r="AZ16" s="5" t="n"/>
      <c r="BA16" s="5" t="n"/>
      <c r="BB16" s="5" t="n"/>
      <c r="BC16" s="5" t="n"/>
      <c r="BD16" s="5" t="n"/>
      <c r="BE16" s="5" t="n"/>
      <c r="BF16" s="5" t="n"/>
      <c r="BG16" s="5" t="n"/>
      <c r="BH16" s="5" t="n"/>
      <c r="BI16" s="5" t="n"/>
      <c r="BJ16" s="5" t="n"/>
      <c r="BK16" s="5" t="n"/>
      <c r="BL16" s="5" t="n"/>
      <c r="BM16" s="5" t="n"/>
      <c r="BN16" s="5" t="n"/>
      <c r="BO16" s="5" t="n"/>
      <c r="BP16" s="5" t="n"/>
      <c r="BQ16" s="5" t="n"/>
      <c r="BR16" s="5" t="n"/>
    </row>
    <row r="17">
      <c r="A17" s="4" t="inlineStr">
        <is>
          <t>№</t>
        </is>
      </c>
      <c r="B17" s="4" t="inlineStr">
        <is>
          <t>Дата начала</t>
        </is>
      </c>
      <c r="C17" s="4" t="inlineStr">
        <is>
          <t>Статус</t>
        </is>
      </c>
      <c r="D17" s="4" t="inlineStr">
        <is>
          <t>ФИО</t>
        </is>
      </c>
      <c r="E17" s="4" t="inlineStr">
        <is>
          <t>Факт $ из 1С</t>
        </is>
      </c>
      <c r="F17" s="4" t="inlineStr">
        <is>
          <t>Факт ПТ</t>
        </is>
      </c>
      <c r="G17" s="4" t="inlineStr">
        <is>
          <t>Факт $ МГ/секции</t>
        </is>
      </c>
      <c r="H17" s="4" t="inlineStr">
        <is>
          <t>Факт МГ/секции</t>
        </is>
      </c>
      <c r="I17" s="4" t="inlineStr">
        <is>
          <t>Факт ВПТ</t>
        </is>
      </c>
      <c r="J17" s="4" t="inlineStr">
        <is>
          <t>Тех. задание ПТ</t>
        </is>
      </c>
      <c r="K17" s="4" t="inlineStr">
        <is>
          <t>Тех задание $</t>
        </is>
      </c>
      <c r="L17" s="4" t="inlineStr">
        <is>
          <t>Тех. задание ВПТ</t>
        </is>
      </c>
      <c r="M17" s="4" t="inlineStr">
        <is>
          <t>Разница ПТ $</t>
        </is>
      </c>
      <c r="N17" s="4" t="inlineStr">
        <is>
          <t>Факт СПЛИТ</t>
        </is>
      </c>
      <c r="O17" s="4" t="inlineStr">
        <is>
          <t>Факт $ из 1С</t>
        </is>
      </c>
      <c r="P17" s="4" t="inlineStr">
        <is>
          <t>Факт ПТ</t>
        </is>
      </c>
      <c r="Q17" s="4" t="inlineStr">
        <is>
          <t>Факт $ МГ/секции</t>
        </is>
      </c>
      <c r="R17" s="4" t="inlineStr">
        <is>
          <t>Факт МГ/секции</t>
        </is>
      </c>
      <c r="S17" s="4" t="inlineStr">
        <is>
          <t>Факт ВПТ</t>
        </is>
      </c>
      <c r="T17" s="4" t="inlineStr">
        <is>
          <t>Тех. задание ПТ</t>
        </is>
      </c>
      <c r="U17" s="4" t="inlineStr">
        <is>
          <t>Тех задание $</t>
        </is>
      </c>
      <c r="V17" s="4" t="inlineStr">
        <is>
          <t>Тех. задание ВПТ</t>
        </is>
      </c>
      <c r="W17" s="4" t="inlineStr">
        <is>
          <t>Разница ПТ $</t>
        </is>
      </c>
      <c r="X17" s="4" t="inlineStr">
        <is>
          <t>Факт СПЛИТ</t>
        </is>
      </c>
      <c r="Y17" s="4" t="inlineStr">
        <is>
          <t>Факт $ из 1С</t>
        </is>
      </c>
      <c r="Z17" s="4" t="inlineStr">
        <is>
          <t>Факт ПТ</t>
        </is>
      </c>
      <c r="AA17" s="4" t="inlineStr">
        <is>
          <t>Факт $ МГ/секции</t>
        </is>
      </c>
      <c r="AB17" s="4" t="inlineStr">
        <is>
          <t>Факт МГ/секции</t>
        </is>
      </c>
      <c r="AC17" s="4" t="inlineStr">
        <is>
          <t>Факт ВПТ</t>
        </is>
      </c>
      <c r="AD17" s="4" t="inlineStr">
        <is>
          <t>Тех. задание ПТ</t>
        </is>
      </c>
      <c r="AE17" s="4" t="inlineStr">
        <is>
          <t>Тех задание $</t>
        </is>
      </c>
      <c r="AF17" s="4" t="inlineStr">
        <is>
          <t>Тех. задание ВПТ</t>
        </is>
      </c>
      <c r="AG17" s="4" t="inlineStr">
        <is>
          <t>Разница ПТ $</t>
        </is>
      </c>
      <c r="AH17" s="4" t="inlineStr">
        <is>
          <t>Факт СПЛИТ</t>
        </is>
      </c>
      <c r="AI17" s="4" t="inlineStr">
        <is>
          <t>Факт $ из 1С</t>
        </is>
      </c>
      <c r="AJ17" s="4" t="inlineStr">
        <is>
          <t>Факт ПТ</t>
        </is>
      </c>
      <c r="AK17" s="4" t="inlineStr">
        <is>
          <t>Факт $ МГ/секции</t>
        </is>
      </c>
      <c r="AL17" s="4" t="inlineStr">
        <is>
          <t>Факт МГ/секции</t>
        </is>
      </c>
      <c r="AM17" s="4" t="inlineStr">
        <is>
          <t>Факт ВПТ</t>
        </is>
      </c>
      <c r="AN17" s="4" t="inlineStr">
        <is>
          <t>Тех. задание ПТ</t>
        </is>
      </c>
      <c r="AO17" s="4" t="inlineStr">
        <is>
          <t>Тех задание $</t>
        </is>
      </c>
      <c r="AP17" s="4" t="inlineStr">
        <is>
          <t>Тех. задание ВПТ</t>
        </is>
      </c>
      <c r="AQ17" s="4" t="inlineStr">
        <is>
          <t>Разница ПТ $</t>
        </is>
      </c>
      <c r="AR17" s="4" t="inlineStr">
        <is>
          <t>Факт СПЛИТ</t>
        </is>
      </c>
      <c r="AS17" s="4" t="inlineStr">
        <is>
          <t>Факт $ из 1С</t>
        </is>
      </c>
      <c r="AT17" s="4" t="inlineStr">
        <is>
          <t>Факт ПТ</t>
        </is>
      </c>
      <c r="AU17" s="4" t="inlineStr">
        <is>
          <t>Факт $ МГ/секции</t>
        </is>
      </c>
      <c r="AV17" s="4" t="inlineStr">
        <is>
          <t>Факт МГ/секции</t>
        </is>
      </c>
      <c r="AW17" s="4" t="inlineStr">
        <is>
          <t>Факт ВПТ</t>
        </is>
      </c>
      <c r="AX17" s="4" t="inlineStr">
        <is>
          <t>Тех. задание ПТ</t>
        </is>
      </c>
      <c r="AY17" s="4" t="inlineStr">
        <is>
          <t>Тех задание $</t>
        </is>
      </c>
      <c r="AZ17" s="4" t="inlineStr">
        <is>
          <t>Тех. задание ВПТ</t>
        </is>
      </c>
      <c r="BA17" s="4" t="inlineStr">
        <is>
          <t>Разница ПТ $</t>
        </is>
      </c>
      <c r="BB17" s="4" t="inlineStr">
        <is>
          <t>Факт СПЛИТ</t>
        </is>
      </c>
      <c r="BC17" s="4" t="inlineStr"/>
      <c r="BD17" s="4" t="inlineStr">
        <is>
          <t>Тех. задание ПТ</t>
        </is>
      </c>
      <c r="BE17" s="4" t="inlineStr">
        <is>
          <t>Факт ПТ</t>
        </is>
      </c>
      <c r="BF17" s="4" t="inlineStr">
        <is>
          <t>Факт СПЛИТ</t>
        </is>
      </c>
      <c r="BG17" s="4" t="inlineStr">
        <is>
          <t>Тех. задание ВПТ</t>
        </is>
      </c>
      <c r="BH17" s="4" t="inlineStr">
        <is>
          <t>Факт ВПТ</t>
        </is>
      </c>
      <c r="BI17" s="4" t="inlineStr">
        <is>
          <t>Тех. задание</t>
        </is>
      </c>
      <c r="BJ17" s="4" t="inlineStr">
        <is>
          <t>Факт</t>
        </is>
      </c>
      <c r="BK17" s="4" t="inlineStr">
        <is>
          <t>Тех задание $</t>
        </is>
      </c>
      <c r="BL17" s="4" t="inlineStr">
        <is>
          <t>Факт ПТ 1С $</t>
        </is>
      </c>
      <c r="BM17" s="4" t="inlineStr">
        <is>
          <t>Факт МГ/секции 1С $</t>
        </is>
      </c>
      <c r="BN17" s="4" t="inlineStr">
        <is>
          <t>Прочие услуги $</t>
        </is>
      </c>
      <c r="BO17" s="4" t="inlineStr">
        <is>
          <t>Факт общий $</t>
        </is>
      </c>
      <c r="BP17" s="4" t="inlineStr">
        <is>
          <t>Средняя стоимость ПТ прошлого месяца $</t>
        </is>
      </c>
      <c r="BQ17" s="4" t="inlineStr">
        <is>
          <t>Ранрейт $</t>
        </is>
      </c>
      <c r="BR17" s="4" t="inlineStr">
        <is>
          <t>Средняя стоимость ПТ на новый месяц</t>
        </is>
      </c>
    </row>
    <row r="18">
      <c r="A18" s="6" t="n">
        <v>8</v>
      </c>
      <c r="B18" s="6" t="inlineStr">
        <is>
          <t>2026-03-01</t>
        </is>
      </c>
      <c r="C18" s="6" t="inlineStr">
        <is>
          <t>ПТ</t>
        </is>
      </c>
      <c r="D18" s="6" t="inlineStr">
        <is>
          <t>Акберов Эльнур Акрем Оглы</t>
        </is>
      </c>
      <c r="E18" s="7" t="n">
        <v>17066.01</v>
      </c>
      <c r="F18" s="7" t="n">
        <v>10</v>
      </c>
      <c r="G18" s="7" t="n">
        <v>0</v>
      </c>
      <c r="H18" s="7" t="n">
        <v>0</v>
      </c>
      <c r="I18" s="7" t="n">
        <v>0</v>
      </c>
      <c r="J18" s="7" t="n">
        <v>11</v>
      </c>
      <c r="K18" s="7">
        <f>ROUND(J18*BP18/100,0)*100</f>
        <v/>
      </c>
      <c r="L18" s="7" t="n">
        <v>0</v>
      </c>
      <c r="M18" s="7">
        <f>E18-K18</f>
        <v/>
      </c>
      <c r="N18" s="7" t="n">
        <v>0</v>
      </c>
      <c r="O18" s="7" t="n">
        <v>15513.33</v>
      </c>
      <c r="P18" s="7" t="n">
        <v>9</v>
      </c>
      <c r="Q18" s="7" t="n">
        <v>0</v>
      </c>
      <c r="R18" s="7" t="n">
        <v>0</v>
      </c>
      <c r="S18" s="7" t="n">
        <v>0</v>
      </c>
      <c r="T18" s="7" t="n">
        <v>11</v>
      </c>
      <c r="U18" s="7">
        <f>ROUND(T18*BP18/100,0)*100</f>
        <v/>
      </c>
      <c r="V18" s="7" t="n">
        <v>0</v>
      </c>
      <c r="W18" s="7">
        <f>O18-U18</f>
        <v/>
      </c>
      <c r="X18" s="7" t="n">
        <v>0</v>
      </c>
      <c r="Y18" s="7" t="n">
        <v>6756.66</v>
      </c>
      <c r="Z18" s="7" t="n">
        <v>4</v>
      </c>
      <c r="AA18" s="7" t="n">
        <v>0</v>
      </c>
      <c r="AB18" s="7" t="n">
        <v>0</v>
      </c>
      <c r="AC18" s="7" t="n">
        <v>0</v>
      </c>
      <c r="AD18" s="7" t="n">
        <v>11</v>
      </c>
      <c r="AE18" s="7">
        <f>ROUND(AD18*BP18/100,0)*100</f>
        <v/>
      </c>
      <c r="AF18" s="7" t="n">
        <v>0</v>
      </c>
      <c r="AG18" s="7">
        <f>Y18-AE18</f>
        <v/>
      </c>
      <c r="AH18" s="7" t="n">
        <v>0</v>
      </c>
      <c r="AI18" s="7" t="n">
        <v>6601.67</v>
      </c>
      <c r="AJ18" s="7" t="n">
        <v>6</v>
      </c>
      <c r="AK18" s="7" t="n">
        <v>0</v>
      </c>
      <c r="AL18" s="7" t="n">
        <v>0</v>
      </c>
      <c r="AM18" s="7" t="n">
        <v>0</v>
      </c>
      <c r="AN18" s="7" t="n">
        <v>11</v>
      </c>
      <c r="AO18" s="7">
        <f>ROUND(AN18*BP18/100,0)*100</f>
        <v/>
      </c>
      <c r="AP18" s="7" t="n">
        <v>0</v>
      </c>
      <c r="AQ18" s="7">
        <f>AI18-AO18</f>
        <v/>
      </c>
      <c r="AR18" s="7" t="n">
        <v>0</v>
      </c>
      <c r="AS18" s="7" t="n">
        <v>4991.66</v>
      </c>
      <c r="AT18" s="7" t="n">
        <v>3</v>
      </c>
      <c r="AU18" s="7" t="n">
        <v>0</v>
      </c>
      <c r="AV18" s="7" t="n">
        <v>0</v>
      </c>
      <c r="AW18" s="7" t="n">
        <v>0</v>
      </c>
      <c r="AX18" s="7" t="n">
        <v>5</v>
      </c>
      <c r="AY18" s="7">
        <f>ROUND(AX18*BP18/100,0)*100</f>
        <v/>
      </c>
      <c r="AZ18" s="7" t="n">
        <v>0</v>
      </c>
      <c r="BA18" s="7">
        <f>AS18-AY18</f>
        <v/>
      </c>
      <c r="BB18" s="7" t="n">
        <v>0</v>
      </c>
      <c r="BC18" s="6" t="n"/>
      <c r="BD18" s="7">
        <f>SUM(J18,T18,AD18,AN18,AX18)</f>
        <v/>
      </c>
      <c r="BE18" s="7">
        <f>SUM(F18,P18,Z18,AJ18,AT18)</f>
        <v/>
      </c>
      <c r="BF18" s="7">
        <f>SUM(N18,X18,AH18,AR18,BB18)</f>
        <v/>
      </c>
      <c r="BG18" s="7">
        <f>SUM(L18,V18,AF18,AP18,AZ18)</f>
        <v/>
      </c>
      <c r="BH18" s="7">
        <f>SUM(I18,S18,AC18,AM18,AW18)</f>
        <v/>
      </c>
      <c r="BI18" s="7" t="n">
        <v>0</v>
      </c>
      <c r="BJ18" s="7">
        <f>SUM(H18,R18,AB18,AL18,AV18)</f>
        <v/>
      </c>
      <c r="BK18" s="7">
        <f>SUM(K18,U18,AE18,AO18,AY18)</f>
        <v/>
      </c>
      <c r="BL18" s="7">
        <f>SUM(E18,O18,Y18,AI18,AS18)</f>
        <v/>
      </c>
      <c r="BM18" s="7">
        <f>SUM(G18,Q18,AA18,AK18,AU18)</f>
        <v/>
      </c>
      <c r="BN18" s="7" t="n">
        <v>0</v>
      </c>
      <c r="BO18" s="7">
        <f>BL18+BM18+BN18</f>
        <v/>
      </c>
      <c r="BP18" s="7" t="n">
        <v>1605.305625</v>
      </c>
      <c r="BQ18" s="7">
        <f>BO18/31*31</f>
        <v/>
      </c>
      <c r="BR18" s="7">
        <f>IFERROR(BL18/BE18,0)</f>
        <v/>
      </c>
    </row>
    <row r="19">
      <c r="A19" s="6" t="n">
        <v>9</v>
      </c>
      <c r="B19" s="6" t="inlineStr">
        <is>
          <t>2026-03-01</t>
        </is>
      </c>
      <c r="C19" s="6" t="inlineStr">
        <is>
          <t>МТ</t>
        </is>
      </c>
      <c r="D19" s="6" t="inlineStr">
        <is>
          <t>Бажев Михаил Валерьевич</t>
        </is>
      </c>
      <c r="E19" s="7" t="n">
        <v>42465.25</v>
      </c>
      <c r="F19" s="7" t="n">
        <v>21</v>
      </c>
      <c r="G19" s="7" t="n">
        <v>15968</v>
      </c>
      <c r="H19" s="7" t="n">
        <v>12</v>
      </c>
      <c r="I19" s="7" t="n">
        <v>0</v>
      </c>
      <c r="J19" s="7" t="n">
        <v>25</v>
      </c>
      <c r="K19" s="7">
        <f>ROUND(J19*BP19/100,0)*100</f>
        <v/>
      </c>
      <c r="L19" s="7" t="n">
        <v>0</v>
      </c>
      <c r="M19" s="7">
        <f>E19-K19</f>
        <v/>
      </c>
      <c r="N19" s="7" t="n">
        <v>3</v>
      </c>
      <c r="O19" s="7" t="n">
        <v>25263.67</v>
      </c>
      <c r="P19" s="7" t="n">
        <v>13</v>
      </c>
      <c r="Q19" s="7" t="n">
        <v>8456</v>
      </c>
      <c r="R19" s="7" t="n">
        <v>6</v>
      </c>
      <c r="S19" s="7" t="n">
        <v>0</v>
      </c>
      <c r="T19" s="7" t="n">
        <v>25</v>
      </c>
      <c r="U19" s="7">
        <f>ROUND(T19*BP19/100,0)*100</f>
        <v/>
      </c>
      <c r="V19" s="7" t="n">
        <v>0</v>
      </c>
      <c r="W19" s="7">
        <f>O19-U19</f>
        <v/>
      </c>
      <c r="X19" s="7" t="n">
        <v>4</v>
      </c>
      <c r="Y19" s="7" t="n">
        <v>20319.08</v>
      </c>
      <c r="Z19" s="7" t="n">
        <v>11</v>
      </c>
      <c r="AA19" s="7" t="n">
        <v>17472.5</v>
      </c>
      <c r="AB19" s="7" t="n">
        <v>13</v>
      </c>
      <c r="AC19" s="7" t="n">
        <v>0</v>
      </c>
      <c r="AD19" s="7" t="n">
        <v>25</v>
      </c>
      <c r="AE19" s="7">
        <f>ROUND(AD19*BP19/100,0)*100</f>
        <v/>
      </c>
      <c r="AF19" s="7" t="n">
        <v>0</v>
      </c>
      <c r="AG19" s="7">
        <f>Y19-AE19</f>
        <v/>
      </c>
      <c r="AH19" s="7" t="n">
        <v>6</v>
      </c>
      <c r="AI19" s="7" t="n">
        <v>32527.49</v>
      </c>
      <c r="AJ19" s="7" t="n">
        <v>16</v>
      </c>
      <c r="AK19" s="7" t="n">
        <v>13077.5</v>
      </c>
      <c r="AL19" s="7" t="n">
        <v>8</v>
      </c>
      <c r="AM19" s="7" t="n">
        <v>5</v>
      </c>
      <c r="AN19" s="7" t="n">
        <v>25</v>
      </c>
      <c r="AO19" s="7">
        <f>ROUND(AN19*BP19/100,0)*100</f>
        <v/>
      </c>
      <c r="AP19" s="7" t="n">
        <v>0</v>
      </c>
      <c r="AQ19" s="7">
        <f>AI19-AO19</f>
        <v/>
      </c>
      <c r="AR19" s="7" t="n">
        <v>5</v>
      </c>
      <c r="AS19" s="7" t="n">
        <v>14004.33</v>
      </c>
      <c r="AT19" s="7" t="n">
        <v>7</v>
      </c>
      <c r="AU19" s="7" t="n">
        <v>2295</v>
      </c>
      <c r="AV19" s="7" t="n">
        <v>3</v>
      </c>
      <c r="AW19" s="7" t="n">
        <v>0</v>
      </c>
      <c r="AX19" s="7" t="n">
        <v>11</v>
      </c>
      <c r="AY19" s="7">
        <f>ROUND(AX19*BP19/100,0)*100</f>
        <v/>
      </c>
      <c r="AZ19" s="7" t="n">
        <v>0</v>
      </c>
      <c r="BA19" s="7">
        <f>AS19-AY19</f>
        <v/>
      </c>
      <c r="BB19" s="7" t="n">
        <v>2</v>
      </c>
      <c r="BC19" s="6" t="n"/>
      <c r="BD19" s="7">
        <f>SUM(J19,T19,AD19,AN19,AX19)</f>
        <v/>
      </c>
      <c r="BE19" s="7">
        <f>SUM(F19,P19,Z19,AJ19,AT19)</f>
        <v/>
      </c>
      <c r="BF19" s="7">
        <f>SUM(N19,X19,AH19,AR19,BB19)</f>
        <v/>
      </c>
      <c r="BG19" s="7">
        <f>SUM(L19,V19,AF19,AP19,AZ19)</f>
        <v/>
      </c>
      <c r="BH19" s="7">
        <f>SUM(I19,S19,AC19,AM19,AW19)</f>
        <v/>
      </c>
      <c r="BI19" s="7" t="n">
        <v>0</v>
      </c>
      <c r="BJ19" s="7">
        <f>SUM(H19,R19,AB19,AL19,AV19)</f>
        <v/>
      </c>
      <c r="BK19" s="7">
        <f>SUM(K19,U19,AE19,AO19,AY19)</f>
        <v/>
      </c>
      <c r="BL19" s="7">
        <f>SUM(E19,O19,Y19,AI19,AS19)</f>
        <v/>
      </c>
      <c r="BM19" s="7">
        <f>SUM(G19,Q19,AA19,AK19,AU19)</f>
        <v/>
      </c>
      <c r="BN19" s="7" t="n">
        <v>0</v>
      </c>
      <c r="BO19" s="7">
        <f>BL19+BM19+BN19</f>
        <v/>
      </c>
      <c r="BP19" s="7" t="n">
        <v>1970.996534653466</v>
      </c>
      <c r="BQ19" s="7">
        <f>BO19/31*31</f>
        <v/>
      </c>
      <c r="BR19" s="7">
        <f>IFERROR(BL19/BE19,0)</f>
        <v/>
      </c>
    </row>
    <row r="20">
      <c r="A20" s="6" t="n">
        <v>10</v>
      </c>
      <c r="B20" s="6" t="inlineStr">
        <is>
          <t>2026-03-01</t>
        </is>
      </c>
      <c r="C20" s="6" t="inlineStr">
        <is>
          <t>ПТ</t>
        </is>
      </c>
      <c r="D20" s="6" t="inlineStr">
        <is>
          <t>Бакшеева Аделия Фаилевна</t>
        </is>
      </c>
      <c r="E20" s="7" t="n">
        <v>9562.5</v>
      </c>
      <c r="F20" s="7" t="n">
        <v>6</v>
      </c>
      <c r="G20" s="7" t="n">
        <v>2060</v>
      </c>
      <c r="H20" s="7" t="n">
        <v>2</v>
      </c>
      <c r="I20" s="7" t="n">
        <v>1</v>
      </c>
      <c r="J20" s="7" t="n">
        <v>8</v>
      </c>
      <c r="K20" s="7">
        <f>ROUND(J20*BP20/100,0)*100</f>
        <v/>
      </c>
      <c r="L20" s="7" t="n">
        <v>0</v>
      </c>
      <c r="M20" s="7">
        <f>E20-K20</f>
        <v/>
      </c>
      <c r="N20" s="7" t="n">
        <v>0</v>
      </c>
      <c r="O20" s="7" t="n">
        <v>1727.5</v>
      </c>
      <c r="P20" s="7" t="n">
        <v>1</v>
      </c>
      <c r="Q20" s="7" t="n">
        <v>3090</v>
      </c>
      <c r="R20" s="7" t="n">
        <v>3</v>
      </c>
      <c r="S20" s="7" t="n">
        <v>1</v>
      </c>
      <c r="T20" s="7" t="n">
        <v>8</v>
      </c>
      <c r="U20" s="7">
        <f>ROUND(T20*BP20/100,0)*100</f>
        <v/>
      </c>
      <c r="V20" s="7" t="n">
        <v>0</v>
      </c>
      <c r="W20" s="7">
        <f>O20-U20</f>
        <v/>
      </c>
      <c r="X20" s="7" t="n">
        <v>0</v>
      </c>
      <c r="Y20" s="7" t="n">
        <v>9867</v>
      </c>
      <c r="Z20" s="7" t="n">
        <v>6</v>
      </c>
      <c r="AA20" s="7" t="n">
        <v>2060</v>
      </c>
      <c r="AB20" s="7" t="n">
        <v>2</v>
      </c>
      <c r="AC20" s="7" t="n">
        <v>0</v>
      </c>
      <c r="AD20" s="7" t="n">
        <v>8</v>
      </c>
      <c r="AE20" s="7">
        <f>ROUND(AD20*BP20/100,0)*100</f>
        <v/>
      </c>
      <c r="AF20" s="7" t="n">
        <v>0</v>
      </c>
      <c r="AG20" s="7">
        <f>Y20-AE20</f>
        <v/>
      </c>
      <c r="AH20" s="7" t="n">
        <v>0</v>
      </c>
      <c r="AI20" s="7" t="n">
        <v>4725</v>
      </c>
      <c r="AJ20" s="7" t="n">
        <v>3</v>
      </c>
      <c r="AK20" s="7" t="n">
        <v>4120</v>
      </c>
      <c r="AL20" s="7" t="n">
        <v>4</v>
      </c>
      <c r="AM20" s="7" t="n">
        <v>0</v>
      </c>
      <c r="AN20" s="7" t="n">
        <v>8</v>
      </c>
      <c r="AO20" s="7">
        <f>ROUND(AN20*BP20/100,0)*100</f>
        <v/>
      </c>
      <c r="AP20" s="7" t="n">
        <v>0</v>
      </c>
      <c r="AQ20" s="7">
        <f>AI20-AO20</f>
        <v/>
      </c>
      <c r="AR20" s="7" t="n">
        <v>0</v>
      </c>
      <c r="AS20" s="7" t="n">
        <v>0</v>
      </c>
      <c r="AT20" s="7" t="n">
        <v>0</v>
      </c>
      <c r="AU20" s="7" t="n">
        <v>0</v>
      </c>
      <c r="AV20" s="7" t="n">
        <v>0</v>
      </c>
      <c r="AW20" s="7" t="n">
        <v>0</v>
      </c>
      <c r="AX20" s="7" t="n">
        <v>4</v>
      </c>
      <c r="AY20" s="7">
        <f>ROUND(AX20*BP20/100,0)*100</f>
        <v/>
      </c>
      <c r="AZ20" s="7" t="n">
        <v>0</v>
      </c>
      <c r="BA20" s="7">
        <f>AS20-AY20</f>
        <v/>
      </c>
      <c r="BB20" s="7" t="n">
        <v>0</v>
      </c>
      <c r="BC20" s="6" t="n"/>
      <c r="BD20" s="7">
        <f>SUM(J20,T20,AD20,AN20,AX20)</f>
        <v/>
      </c>
      <c r="BE20" s="7">
        <f>SUM(F20,P20,Z20,AJ20,AT20)</f>
        <v/>
      </c>
      <c r="BF20" s="7">
        <f>SUM(N20,X20,AH20,AR20,BB20)</f>
        <v/>
      </c>
      <c r="BG20" s="7">
        <f>SUM(L20,V20,AF20,AP20,AZ20)</f>
        <v/>
      </c>
      <c r="BH20" s="7">
        <f>SUM(I20,S20,AC20,AM20,AW20)</f>
        <v/>
      </c>
      <c r="BI20" s="7" t="n">
        <v>0</v>
      </c>
      <c r="BJ20" s="7">
        <f>SUM(H20,R20,AB20,AL20,AV20)</f>
        <v/>
      </c>
      <c r="BK20" s="7">
        <f>SUM(K20,U20,AE20,AO20,AY20)</f>
        <v/>
      </c>
      <c r="BL20" s="7">
        <f>SUM(E20,O20,Y20,AI20,AS20)</f>
        <v/>
      </c>
      <c r="BM20" s="7">
        <f>SUM(G20,Q20,AA20,AK20,AU20)</f>
        <v/>
      </c>
      <c r="BN20" s="7" t="n">
        <v>0</v>
      </c>
      <c r="BO20" s="7">
        <f>BL20+BM20+BN20</f>
        <v/>
      </c>
      <c r="BP20" s="7" t="n">
        <v>1346.078947368421</v>
      </c>
      <c r="BQ20" s="7">
        <f>BO20/31*31</f>
        <v/>
      </c>
      <c r="BR20" s="7">
        <f>IFERROR(BL20/BE20,0)</f>
        <v/>
      </c>
    </row>
    <row r="21">
      <c r="A21" s="6" t="n">
        <v>11</v>
      </c>
      <c r="B21" s="6" t="inlineStr">
        <is>
          <t>2026-03-01</t>
        </is>
      </c>
      <c r="C21" s="6" t="inlineStr">
        <is>
          <t>ПТ</t>
        </is>
      </c>
      <c r="D21" s="6" t="inlineStr">
        <is>
          <t>Грищенко Андрей Сергеевич</t>
        </is>
      </c>
      <c r="E21" s="7" t="n">
        <v>51762.50999999999</v>
      </c>
      <c r="F21" s="7" t="n">
        <v>34</v>
      </c>
      <c r="G21" s="7" t="n">
        <v>0</v>
      </c>
      <c r="H21" s="7" t="n">
        <v>0</v>
      </c>
      <c r="I21" s="7" t="n">
        <v>3</v>
      </c>
      <c r="J21" s="7" t="n">
        <v>34</v>
      </c>
      <c r="K21" s="7">
        <f>ROUND(J21*BP21/100,0)*100</f>
        <v/>
      </c>
      <c r="L21" s="7" t="n">
        <v>0</v>
      </c>
      <c r="M21" s="7">
        <f>E21-K21</f>
        <v/>
      </c>
      <c r="N21" s="7" t="n">
        <v>0</v>
      </c>
      <c r="O21" s="7" t="n">
        <v>63359</v>
      </c>
      <c r="P21" s="7" t="n">
        <v>39</v>
      </c>
      <c r="Q21" s="7" t="n">
        <v>0</v>
      </c>
      <c r="R21" s="7" t="n">
        <v>0</v>
      </c>
      <c r="S21" s="7" t="n">
        <v>1</v>
      </c>
      <c r="T21" s="7" t="n">
        <v>34</v>
      </c>
      <c r="U21" s="7">
        <f>ROUND(T21*BP21/100,0)*100</f>
        <v/>
      </c>
      <c r="V21" s="7" t="n">
        <v>0</v>
      </c>
      <c r="W21" s="7">
        <f>O21-U21</f>
        <v/>
      </c>
      <c r="X21" s="7" t="n">
        <v>0</v>
      </c>
      <c r="Y21" s="7" t="n">
        <v>43666.67</v>
      </c>
      <c r="Z21" s="7" t="n">
        <v>26</v>
      </c>
      <c r="AA21" s="7" t="n">
        <v>0</v>
      </c>
      <c r="AB21" s="7" t="n">
        <v>0</v>
      </c>
      <c r="AC21" s="7" t="n">
        <v>3</v>
      </c>
      <c r="AD21" s="7" t="n">
        <v>34</v>
      </c>
      <c r="AE21" s="7">
        <f>ROUND(AD21*BP21/100,0)*100</f>
        <v/>
      </c>
      <c r="AF21" s="7" t="n">
        <v>0</v>
      </c>
      <c r="AG21" s="7">
        <f>Y21-AE21</f>
        <v/>
      </c>
      <c r="AH21" s="7" t="n">
        <v>0</v>
      </c>
      <c r="AI21" s="7" t="n">
        <v>42677.99000000001</v>
      </c>
      <c r="AJ21" s="7" t="n">
        <v>28</v>
      </c>
      <c r="AK21" s="7" t="n">
        <v>0</v>
      </c>
      <c r="AL21" s="7" t="n">
        <v>0</v>
      </c>
      <c r="AM21" s="7" t="n">
        <v>1</v>
      </c>
      <c r="AN21" s="7" t="n">
        <v>34</v>
      </c>
      <c r="AO21" s="7">
        <f>ROUND(AN21*BP21/100,0)*100</f>
        <v/>
      </c>
      <c r="AP21" s="7" t="n">
        <v>0</v>
      </c>
      <c r="AQ21" s="7">
        <f>AI21-AO21</f>
        <v/>
      </c>
      <c r="AR21" s="7" t="n">
        <v>0</v>
      </c>
      <c r="AS21" s="7" t="n">
        <v>14483.5</v>
      </c>
      <c r="AT21" s="7" t="n">
        <v>9</v>
      </c>
      <c r="AU21" s="7" t="n">
        <v>0</v>
      </c>
      <c r="AV21" s="7" t="n">
        <v>0</v>
      </c>
      <c r="AW21" s="7" t="n">
        <v>1</v>
      </c>
      <c r="AX21" s="7" t="n">
        <v>14</v>
      </c>
      <c r="AY21" s="7">
        <f>ROUND(AX21*BP21/100,0)*100</f>
        <v/>
      </c>
      <c r="AZ21" s="7" t="n">
        <v>0</v>
      </c>
      <c r="BA21" s="7">
        <f>AS21-AY21</f>
        <v/>
      </c>
      <c r="BB21" s="7" t="n">
        <v>0</v>
      </c>
      <c r="BC21" s="6" t="n"/>
      <c r="BD21" s="7">
        <f>SUM(J21,T21,AD21,AN21,AX21)</f>
        <v/>
      </c>
      <c r="BE21" s="7">
        <f>SUM(F21,P21,Z21,AJ21,AT21)</f>
        <v/>
      </c>
      <c r="BF21" s="7">
        <f>SUM(N21,X21,AH21,AR21,BB21)</f>
        <v/>
      </c>
      <c r="BG21" s="7">
        <f>SUM(L21,V21,AF21,AP21,AZ21)</f>
        <v/>
      </c>
      <c r="BH21" s="7">
        <f>SUM(I21,S21,AC21,AM21,AW21)</f>
        <v/>
      </c>
      <c r="BI21" s="7" t="n">
        <v>0</v>
      </c>
      <c r="BJ21" s="7">
        <f>SUM(H21,R21,AB21,AL21,AV21)</f>
        <v/>
      </c>
      <c r="BK21" s="7">
        <f>SUM(K21,U21,AE21,AO21,AY21)</f>
        <v/>
      </c>
      <c r="BL21" s="7">
        <f>SUM(E21,O21,Y21,AI21,AS21)</f>
        <v/>
      </c>
      <c r="BM21" s="7">
        <f>SUM(G21,Q21,AA21,AK21,AU21)</f>
        <v/>
      </c>
      <c r="BN21" s="7" t="n">
        <v>0</v>
      </c>
      <c r="BO21" s="7">
        <f>BL21+BM21+BN21</f>
        <v/>
      </c>
      <c r="BP21" s="7" t="n">
        <v>1472.366375838927</v>
      </c>
      <c r="BQ21" s="7">
        <f>BO21/31*31</f>
        <v/>
      </c>
      <c r="BR21" s="7">
        <f>IFERROR(BL21/BE21,0)</f>
        <v/>
      </c>
    </row>
    <row r="22">
      <c r="A22" s="6" t="n">
        <v>12</v>
      </c>
      <c r="B22" s="6" t="inlineStr">
        <is>
          <t>2026-03-01</t>
        </is>
      </c>
      <c r="C22" s="6" t="inlineStr">
        <is>
          <t>МТ</t>
        </is>
      </c>
      <c r="D22" s="6" t="inlineStr">
        <is>
          <t>Дубровин Евгений Андреевич</t>
        </is>
      </c>
      <c r="E22" s="7" t="n">
        <v>35119.16</v>
      </c>
      <c r="F22" s="7" t="n">
        <v>18</v>
      </c>
      <c r="G22" s="7" t="n">
        <v>0</v>
      </c>
      <c r="H22" s="7" t="n">
        <v>0</v>
      </c>
      <c r="I22" s="7" t="n">
        <v>0</v>
      </c>
      <c r="J22" s="7" t="n">
        <v>32</v>
      </c>
      <c r="K22" s="7">
        <f>ROUND(J22*BP22/100,0)*100</f>
        <v/>
      </c>
      <c r="L22" s="7" t="n">
        <v>0</v>
      </c>
      <c r="M22" s="7">
        <f>E22-K22</f>
        <v/>
      </c>
      <c r="N22" s="7" t="n">
        <v>2</v>
      </c>
      <c r="O22" s="7" t="n">
        <v>36807.09</v>
      </c>
      <c r="P22" s="7" t="n">
        <v>19</v>
      </c>
      <c r="Q22" s="7" t="n">
        <v>0</v>
      </c>
      <c r="R22" s="7" t="n">
        <v>0</v>
      </c>
      <c r="S22" s="7" t="n">
        <v>0</v>
      </c>
      <c r="T22" s="7" t="n">
        <v>32</v>
      </c>
      <c r="U22" s="7">
        <f>ROUND(T22*BP22/100,0)*100</f>
        <v/>
      </c>
      <c r="V22" s="7" t="n">
        <v>0</v>
      </c>
      <c r="W22" s="7">
        <f>O22-U22</f>
        <v/>
      </c>
      <c r="X22" s="7" t="n">
        <v>3</v>
      </c>
      <c r="Y22" s="7" t="n">
        <v>43625.93</v>
      </c>
      <c r="Z22" s="7" t="n">
        <v>22</v>
      </c>
      <c r="AA22" s="7" t="n">
        <v>0</v>
      </c>
      <c r="AB22" s="7" t="n">
        <v>0</v>
      </c>
      <c r="AC22" s="7" t="n">
        <v>7</v>
      </c>
      <c r="AD22" s="7" t="n">
        <v>32</v>
      </c>
      <c r="AE22" s="7">
        <f>ROUND(AD22*BP22/100,0)*100</f>
        <v/>
      </c>
      <c r="AF22" s="7" t="n">
        <v>0</v>
      </c>
      <c r="AG22" s="7">
        <f>Y22-AE22</f>
        <v/>
      </c>
      <c r="AH22" s="7" t="n">
        <v>2</v>
      </c>
      <c r="AI22" s="7" t="n">
        <v>58952.73000000001</v>
      </c>
      <c r="AJ22" s="7" t="n">
        <v>30</v>
      </c>
      <c r="AK22" s="7" t="n">
        <v>0</v>
      </c>
      <c r="AL22" s="7" t="n">
        <v>0</v>
      </c>
      <c r="AM22" s="7" t="n">
        <v>0</v>
      </c>
      <c r="AN22" s="7" t="n">
        <v>32</v>
      </c>
      <c r="AO22" s="7">
        <f>ROUND(AN22*BP22/100,0)*100</f>
        <v/>
      </c>
      <c r="AP22" s="7" t="n">
        <v>0</v>
      </c>
      <c r="AQ22" s="7">
        <f>AI22-AO22</f>
        <v/>
      </c>
      <c r="AR22" s="7" t="n">
        <v>3</v>
      </c>
      <c r="AS22" s="7" t="n">
        <v>15610.68</v>
      </c>
      <c r="AT22" s="7" t="n">
        <v>11</v>
      </c>
      <c r="AU22" s="7" t="n">
        <v>0</v>
      </c>
      <c r="AV22" s="7" t="n">
        <v>0</v>
      </c>
      <c r="AW22" s="7" t="n">
        <v>5</v>
      </c>
      <c r="AX22" s="7" t="n">
        <v>14</v>
      </c>
      <c r="AY22" s="7">
        <f>ROUND(AX22*BP22/100,0)*100</f>
        <v/>
      </c>
      <c r="AZ22" s="7" t="n">
        <v>0</v>
      </c>
      <c r="BA22" s="7">
        <f>AS22-AY22</f>
        <v/>
      </c>
      <c r="BB22" s="7" t="n">
        <v>0</v>
      </c>
      <c r="BC22" s="6" t="n"/>
      <c r="BD22" s="7">
        <f>SUM(J22,T22,AD22,AN22,AX22)</f>
        <v/>
      </c>
      <c r="BE22" s="7">
        <f>SUM(F22,P22,Z22,AJ22,AT22)</f>
        <v/>
      </c>
      <c r="BF22" s="7">
        <f>SUM(N22,X22,AH22,AR22,BB22)</f>
        <v/>
      </c>
      <c r="BG22" s="7">
        <f>SUM(L22,V22,AF22,AP22,AZ22)</f>
        <v/>
      </c>
      <c r="BH22" s="7">
        <f>SUM(I22,S22,AC22,AM22,AW22)</f>
        <v/>
      </c>
      <c r="BI22" s="7" t="n">
        <v>0</v>
      </c>
      <c r="BJ22" s="7">
        <f>SUM(H22,R22,AB22,AL22,AV22)</f>
        <v/>
      </c>
      <c r="BK22" s="7">
        <f>SUM(K22,U22,AE22,AO22,AY22)</f>
        <v/>
      </c>
      <c r="BL22" s="7">
        <f>SUM(E22,O22,Y22,AI22,AS22)</f>
        <v/>
      </c>
      <c r="BM22" s="7">
        <f>SUM(G22,Q22,AA22,AK22,AU22)</f>
        <v/>
      </c>
      <c r="BN22" s="7" t="n">
        <v>0</v>
      </c>
      <c r="BO22" s="7">
        <f>BL22+BM22+BN22</f>
        <v/>
      </c>
      <c r="BP22" s="7" t="n">
        <v>1992.849925925927</v>
      </c>
      <c r="BQ22" s="7">
        <f>BO22/31*31</f>
        <v/>
      </c>
      <c r="BR22" s="7">
        <f>IFERROR(BL22/BE22,0)</f>
        <v/>
      </c>
    </row>
    <row r="23">
      <c r="A23" s="6" t="n">
        <v>13</v>
      </c>
      <c r="B23" s="6" t="inlineStr">
        <is>
          <t>2026-03-01</t>
        </is>
      </c>
      <c r="C23" s="6" t="inlineStr">
        <is>
          <t>ТВК</t>
        </is>
      </c>
      <c r="D23" s="6" t="inlineStr">
        <is>
          <t>Егиазарян Эльмира Яновна</t>
        </is>
      </c>
      <c r="E23" s="7" t="n">
        <v>0</v>
      </c>
      <c r="F23" s="7" t="n">
        <v>0</v>
      </c>
      <c r="G23" s="7" t="n">
        <v>0</v>
      </c>
      <c r="H23" s="7" t="n">
        <v>0</v>
      </c>
      <c r="I23" s="7" t="n">
        <v>0</v>
      </c>
      <c r="J23" s="7" t="n">
        <v>25</v>
      </c>
      <c r="K23" s="7">
        <f>ROUND(J23*BP23/100,0)*100</f>
        <v/>
      </c>
      <c r="L23" s="7" t="n">
        <v>0</v>
      </c>
      <c r="M23" s="7">
        <f>E23-K23</f>
        <v/>
      </c>
      <c r="N23" s="7" t="n">
        <v>0</v>
      </c>
      <c r="O23" s="7" t="n">
        <v>48945.5</v>
      </c>
      <c r="P23" s="7" t="n">
        <v>21</v>
      </c>
      <c r="Q23" s="7" t="n">
        <v>0</v>
      </c>
      <c r="R23" s="7" t="n">
        <v>0</v>
      </c>
      <c r="S23" s="7" t="n">
        <v>0</v>
      </c>
      <c r="T23" s="7" t="n">
        <v>25</v>
      </c>
      <c r="U23" s="7">
        <f>ROUND(T23*BP23/100,0)*100</f>
        <v/>
      </c>
      <c r="V23" s="7" t="n">
        <v>0</v>
      </c>
      <c r="W23" s="7">
        <f>O23-U23</f>
        <v/>
      </c>
      <c r="X23" s="7" t="n">
        <v>5</v>
      </c>
      <c r="Y23" s="7" t="n">
        <v>63343.75</v>
      </c>
      <c r="Z23" s="7" t="n">
        <v>28</v>
      </c>
      <c r="AA23" s="7" t="n">
        <v>0</v>
      </c>
      <c r="AB23" s="7" t="n">
        <v>0</v>
      </c>
      <c r="AC23" s="7" t="n">
        <v>0</v>
      </c>
      <c r="AD23" s="7" t="n">
        <v>25</v>
      </c>
      <c r="AE23" s="7">
        <f>ROUND(AD23*BP23/100,0)*100</f>
        <v/>
      </c>
      <c r="AF23" s="7" t="n">
        <v>0</v>
      </c>
      <c r="AG23" s="7">
        <f>Y23-AE23</f>
        <v/>
      </c>
      <c r="AH23" s="7" t="n">
        <v>5</v>
      </c>
      <c r="AI23" s="7" t="n">
        <v>65959.25</v>
      </c>
      <c r="AJ23" s="7" t="n">
        <v>30</v>
      </c>
      <c r="AK23" s="7" t="n">
        <v>0</v>
      </c>
      <c r="AL23" s="7" t="n">
        <v>0</v>
      </c>
      <c r="AM23" s="7" t="n">
        <v>0</v>
      </c>
      <c r="AN23" s="7" t="n">
        <v>25</v>
      </c>
      <c r="AO23" s="7">
        <f>ROUND(AN23*BP23/100,0)*100</f>
        <v/>
      </c>
      <c r="AP23" s="7" t="n">
        <v>0</v>
      </c>
      <c r="AQ23" s="7">
        <f>AI23-AO23</f>
        <v/>
      </c>
      <c r="AR23" s="7" t="n">
        <v>3</v>
      </c>
      <c r="AS23" s="7" t="n">
        <v>19646.5</v>
      </c>
      <c r="AT23" s="7" t="n">
        <v>9</v>
      </c>
      <c r="AU23" s="7" t="n">
        <v>0</v>
      </c>
      <c r="AV23" s="7" t="n">
        <v>0</v>
      </c>
      <c r="AW23" s="7" t="n">
        <v>0</v>
      </c>
      <c r="AX23" s="7" t="n">
        <v>11</v>
      </c>
      <c r="AY23" s="7">
        <f>ROUND(AX23*BP23/100,0)*100</f>
        <v/>
      </c>
      <c r="AZ23" s="7" t="n">
        <v>0</v>
      </c>
      <c r="BA23" s="7">
        <f>AS23-AY23</f>
        <v/>
      </c>
      <c r="BB23" s="7" t="n">
        <v>2</v>
      </c>
      <c r="BC23" s="6" t="n"/>
      <c r="BD23" s="7">
        <f>SUM(J23,T23,AD23,AN23,AX23)</f>
        <v/>
      </c>
      <c r="BE23" s="7">
        <f>SUM(F23,P23,Z23,AJ23,AT23)</f>
        <v/>
      </c>
      <c r="BF23" s="7">
        <f>SUM(N23,X23,AH23,AR23,BB23)</f>
        <v/>
      </c>
      <c r="BG23" s="7">
        <f>SUM(L23,V23,AF23,AP23,AZ23)</f>
        <v/>
      </c>
      <c r="BH23" s="7">
        <f>SUM(I23,S23,AC23,AM23,AW23)</f>
        <v/>
      </c>
      <c r="BI23" s="7" t="n">
        <v>0</v>
      </c>
      <c r="BJ23" s="7">
        <f>SUM(H23,R23,AB23,AL23,AV23)</f>
        <v/>
      </c>
      <c r="BK23" s="7">
        <f>SUM(K23,U23,AE23,AO23,AY23)</f>
        <v/>
      </c>
      <c r="BL23" s="7">
        <f>SUM(E23,O23,Y23,AI23,AS23)</f>
        <v/>
      </c>
      <c r="BM23" s="7">
        <f>SUM(G23,Q23,AA23,AK23,AU23)</f>
        <v/>
      </c>
      <c r="BN23" s="7" t="n">
        <v>0</v>
      </c>
      <c r="BO23" s="7">
        <f>BL23+BM23+BN23</f>
        <v/>
      </c>
      <c r="BP23" s="7" t="n">
        <v>2209.494</v>
      </c>
      <c r="BQ23" s="7">
        <f>BO23/31*31</f>
        <v/>
      </c>
      <c r="BR23" s="7">
        <f>IFERROR(BL23/BE23,0)</f>
        <v/>
      </c>
    </row>
    <row r="24">
      <c r="A24" s="6" t="n">
        <v>14</v>
      </c>
      <c r="B24" s="6" t="inlineStr">
        <is>
          <t>2026-03-01</t>
        </is>
      </c>
      <c r="C24" s="6" t="inlineStr">
        <is>
          <t>ПТ</t>
        </is>
      </c>
      <c r="D24" s="6" t="inlineStr">
        <is>
          <t>Зеленцова Алёна Витальевна</t>
        </is>
      </c>
      <c r="E24" s="7" t="n">
        <v>18270</v>
      </c>
      <c r="F24" s="7" t="n">
        <v>11</v>
      </c>
      <c r="G24" s="7" t="n">
        <v>4120</v>
      </c>
      <c r="H24" s="7" t="n">
        <v>4</v>
      </c>
      <c r="I24" s="7" t="n">
        <v>2</v>
      </c>
      <c r="J24" s="7" t="n">
        <v>5</v>
      </c>
      <c r="K24" s="7">
        <f>ROUND(J24*BP24/100,0)*100</f>
        <v/>
      </c>
      <c r="L24" s="7" t="n">
        <v>0</v>
      </c>
      <c r="M24" s="7">
        <f>E24-K24</f>
        <v/>
      </c>
      <c r="N24" s="7" t="n">
        <v>0</v>
      </c>
      <c r="O24" s="7" t="n">
        <v>18704.5</v>
      </c>
      <c r="P24" s="7" t="n">
        <v>11</v>
      </c>
      <c r="Q24" s="7" t="n">
        <v>0</v>
      </c>
      <c r="R24" s="7" t="n">
        <v>0</v>
      </c>
      <c r="S24" s="7" t="n">
        <v>3</v>
      </c>
      <c r="T24" s="7" t="n">
        <v>5</v>
      </c>
      <c r="U24" s="7">
        <f>ROUND(T24*BP24/100,0)*100</f>
        <v/>
      </c>
      <c r="V24" s="7" t="n">
        <v>0</v>
      </c>
      <c r="W24" s="7">
        <f>O24-U24</f>
        <v/>
      </c>
      <c r="X24" s="7" t="n">
        <v>0</v>
      </c>
      <c r="Y24" s="7" t="n">
        <v>10727.5</v>
      </c>
      <c r="Z24" s="7" t="n">
        <v>6</v>
      </c>
      <c r="AA24" s="7" t="n">
        <v>0</v>
      </c>
      <c r="AB24" s="7" t="n">
        <v>0</v>
      </c>
      <c r="AC24" s="7" t="n">
        <v>1</v>
      </c>
      <c r="AD24" s="7" t="n">
        <v>5</v>
      </c>
      <c r="AE24" s="7">
        <f>ROUND(AD24*BP24/100,0)*100</f>
        <v/>
      </c>
      <c r="AF24" s="7" t="n">
        <v>0</v>
      </c>
      <c r="AG24" s="7">
        <f>Y24-AE24</f>
        <v/>
      </c>
      <c r="AH24" s="7" t="n">
        <v>0</v>
      </c>
      <c r="AI24" s="7" t="n">
        <v>29072.25</v>
      </c>
      <c r="AJ24" s="7" t="n">
        <v>17</v>
      </c>
      <c r="AK24" s="7" t="n">
        <v>0</v>
      </c>
      <c r="AL24" s="7" t="n">
        <v>0</v>
      </c>
      <c r="AM24" s="7" t="n">
        <v>4</v>
      </c>
      <c r="AN24" s="7" t="n">
        <v>5</v>
      </c>
      <c r="AO24" s="7">
        <f>ROUND(AN24*BP24/100,0)*100</f>
        <v/>
      </c>
      <c r="AP24" s="7" t="n">
        <v>0</v>
      </c>
      <c r="AQ24" s="7">
        <f>AI24-AO24</f>
        <v/>
      </c>
      <c r="AR24" s="7" t="n">
        <v>0</v>
      </c>
      <c r="AS24" s="7" t="n">
        <v>10690</v>
      </c>
      <c r="AT24" s="7" t="n">
        <v>6</v>
      </c>
      <c r="AU24" s="7" t="n">
        <v>0</v>
      </c>
      <c r="AV24" s="7" t="n">
        <v>0</v>
      </c>
      <c r="AW24" s="7" t="n">
        <v>0</v>
      </c>
      <c r="AX24" s="7" t="n">
        <v>2</v>
      </c>
      <c r="AY24" s="7">
        <f>ROUND(AX24*BP24/100,0)*100</f>
        <v/>
      </c>
      <c r="AZ24" s="7" t="n">
        <v>0</v>
      </c>
      <c r="BA24" s="7">
        <f>AS24-AY24</f>
        <v/>
      </c>
      <c r="BB24" s="7" t="n">
        <v>0</v>
      </c>
      <c r="BC24" s="6" t="n"/>
      <c r="BD24" s="7">
        <f>SUM(J24,T24,AD24,AN24,AX24)</f>
        <v/>
      </c>
      <c r="BE24" s="7">
        <f>SUM(F24,P24,Z24,AJ24,AT24)</f>
        <v/>
      </c>
      <c r="BF24" s="7">
        <f>SUM(N24,X24,AH24,AR24,BB24)</f>
        <v/>
      </c>
      <c r="BG24" s="7">
        <f>SUM(L24,V24,AF24,AP24,AZ24)</f>
        <v/>
      </c>
      <c r="BH24" s="7">
        <f>SUM(I24,S24,AC24,AM24,AW24)</f>
        <v/>
      </c>
      <c r="BI24" s="7" t="n">
        <v>0</v>
      </c>
      <c r="BJ24" s="7">
        <f>SUM(H24,R24,AB24,AL24,AV24)</f>
        <v/>
      </c>
      <c r="BK24" s="7">
        <f>SUM(K24,U24,AE24,AO24,AY24)</f>
        <v/>
      </c>
      <c r="BL24" s="7">
        <f>SUM(E24,O24,Y24,AI24,AS24)</f>
        <v/>
      </c>
      <c r="BM24" s="7">
        <f>SUM(G24,Q24,AA24,AK24,AU24)</f>
        <v/>
      </c>
      <c r="BN24" s="7" t="n">
        <v>0</v>
      </c>
      <c r="BO24" s="7">
        <f>BL24+BM24+BN24</f>
        <v/>
      </c>
      <c r="BP24" s="7" t="n">
        <v>1613.598181818182</v>
      </c>
      <c r="BQ24" s="7">
        <f>BO24/31*31</f>
        <v/>
      </c>
      <c r="BR24" s="7">
        <f>IFERROR(BL24/BE24,0)</f>
        <v/>
      </c>
    </row>
    <row r="25">
      <c r="A25" s="6" t="n">
        <v>15</v>
      </c>
      <c r="B25" s="6" t="inlineStr">
        <is>
          <t>2026-03-01</t>
        </is>
      </c>
      <c r="C25" s="6" t="inlineStr">
        <is>
          <t>ПТ</t>
        </is>
      </c>
      <c r="D25" s="6" t="inlineStr">
        <is>
          <t>Карагодин Никита Константинович</t>
        </is>
      </c>
      <c r="E25" s="7" t="n">
        <v>3530</v>
      </c>
      <c r="F25" s="7" t="n">
        <v>2</v>
      </c>
      <c r="G25" s="7" t="n">
        <v>0</v>
      </c>
      <c r="H25" s="7" t="n">
        <v>0</v>
      </c>
      <c r="I25" s="7" t="n">
        <v>0</v>
      </c>
      <c r="J25" s="7" t="n">
        <v>1</v>
      </c>
      <c r="K25" s="7">
        <f>ROUND(J25*BP25/100,0)*100</f>
        <v/>
      </c>
      <c r="L25" s="7" t="n">
        <v>0</v>
      </c>
      <c r="M25" s="7">
        <f>E25-K25</f>
        <v/>
      </c>
      <c r="N25" s="7" t="n">
        <v>0</v>
      </c>
      <c r="O25" s="7" t="n">
        <v>5420</v>
      </c>
      <c r="P25" s="7" t="n">
        <v>3</v>
      </c>
      <c r="Q25" s="7" t="n">
        <v>0</v>
      </c>
      <c r="R25" s="7" t="n">
        <v>0</v>
      </c>
      <c r="S25" s="7" t="n">
        <v>0</v>
      </c>
      <c r="T25" s="7" t="n">
        <v>1</v>
      </c>
      <c r="U25" s="7">
        <f>ROUND(T25*BP25/100,0)*100</f>
        <v/>
      </c>
      <c r="V25" s="7" t="n">
        <v>0</v>
      </c>
      <c r="W25" s="7">
        <f>O25-U25</f>
        <v/>
      </c>
      <c r="X25" s="7" t="n">
        <v>0</v>
      </c>
      <c r="Y25" s="7" t="n">
        <v>6740</v>
      </c>
      <c r="Z25" s="7" t="n">
        <v>4</v>
      </c>
      <c r="AA25" s="7" t="n">
        <v>0</v>
      </c>
      <c r="AB25" s="7" t="n">
        <v>0</v>
      </c>
      <c r="AC25" s="7" t="n">
        <v>0</v>
      </c>
      <c r="AD25" s="7" t="n">
        <v>1</v>
      </c>
      <c r="AE25" s="7">
        <f>ROUND(AD25*BP25/100,0)*100</f>
        <v/>
      </c>
      <c r="AF25" s="7" t="n">
        <v>0</v>
      </c>
      <c r="AG25" s="7">
        <f>Y25-AE25</f>
        <v/>
      </c>
      <c r="AH25" s="7" t="n">
        <v>0</v>
      </c>
      <c r="AI25" s="7" t="n">
        <v>8050.5</v>
      </c>
      <c r="AJ25" s="7" t="n">
        <v>6</v>
      </c>
      <c r="AK25" s="7" t="n">
        <v>0</v>
      </c>
      <c r="AL25" s="7" t="n">
        <v>0</v>
      </c>
      <c r="AM25" s="7" t="n">
        <v>0</v>
      </c>
      <c r="AN25" s="7" t="n">
        <v>1</v>
      </c>
      <c r="AO25" s="7">
        <f>ROUND(AN25*BP25/100,0)*100</f>
        <v/>
      </c>
      <c r="AP25" s="7" t="n">
        <v>0</v>
      </c>
      <c r="AQ25" s="7">
        <f>AI25-AO25</f>
        <v/>
      </c>
      <c r="AR25" s="7" t="n">
        <v>0</v>
      </c>
      <c r="AS25" s="7" t="n">
        <v>4926.5</v>
      </c>
      <c r="AT25" s="7" t="n">
        <v>3</v>
      </c>
      <c r="AU25" s="7" t="n">
        <v>0</v>
      </c>
      <c r="AV25" s="7" t="n">
        <v>0</v>
      </c>
      <c r="AW25" s="7" t="n">
        <v>1</v>
      </c>
      <c r="AX25" s="7" t="n">
        <v>0</v>
      </c>
      <c r="AY25" s="7">
        <f>ROUND(AX25*BP25/100,0)*100</f>
        <v/>
      </c>
      <c r="AZ25" s="7" t="n">
        <v>0</v>
      </c>
      <c r="BA25" s="7">
        <f>AS25-AY25</f>
        <v/>
      </c>
      <c r="BB25" s="7" t="n">
        <v>0</v>
      </c>
      <c r="BC25" s="6" t="n"/>
      <c r="BD25" s="7">
        <f>SUM(J25,T25,AD25,AN25,AX25)</f>
        <v/>
      </c>
      <c r="BE25" s="7">
        <f>SUM(F25,P25,Z25,AJ25,AT25)</f>
        <v/>
      </c>
      <c r="BF25" s="7">
        <f>SUM(N25,X25,AH25,AR25,BB25)</f>
        <v/>
      </c>
      <c r="BG25" s="7">
        <f>SUM(L25,V25,AF25,AP25,AZ25)</f>
        <v/>
      </c>
      <c r="BH25" s="7">
        <f>SUM(I25,S25,AC25,AM25,AW25)</f>
        <v/>
      </c>
      <c r="BI25" s="7" t="n">
        <v>0</v>
      </c>
      <c r="BJ25" s="7">
        <f>SUM(H25,R25,AB25,AL25,AV25)</f>
        <v/>
      </c>
      <c r="BK25" s="7">
        <f>SUM(K25,U25,AE25,AO25,AY25)</f>
        <v/>
      </c>
      <c r="BL25" s="7">
        <f>SUM(E25,O25,Y25,AI25,AS25)</f>
        <v/>
      </c>
      <c r="BM25" s="7">
        <f>SUM(G25,Q25,AA25,AK25,AU25)</f>
        <v/>
      </c>
      <c r="BN25" s="7" t="n">
        <v>0</v>
      </c>
      <c r="BO25" s="7">
        <f>BL25+BM25+BN25</f>
        <v/>
      </c>
      <c r="BP25" s="7" t="n">
        <v>1624.375</v>
      </c>
      <c r="BQ25" s="7">
        <f>BO25/31*31</f>
        <v/>
      </c>
      <c r="BR25" s="7">
        <f>IFERROR(BL25/BE25,0)</f>
        <v/>
      </c>
    </row>
    <row r="26">
      <c r="A26" s="6" t="n">
        <v>16</v>
      </c>
      <c r="B26" s="6" t="inlineStr">
        <is>
          <t>2026-03-01</t>
        </is>
      </c>
      <c r="C26" s="6" t="inlineStr">
        <is>
          <t>ПТ</t>
        </is>
      </c>
      <c r="D26" s="6" t="inlineStr">
        <is>
          <t>Котляков Антон Сергеевич</t>
        </is>
      </c>
      <c r="E26" s="7" t="n">
        <v>0</v>
      </c>
      <c r="F26" s="7" t="n">
        <v>0</v>
      </c>
      <c r="G26" s="7" t="n">
        <v>0</v>
      </c>
      <c r="H26" s="7" t="n">
        <v>0</v>
      </c>
      <c r="I26" s="7" t="n">
        <v>0</v>
      </c>
      <c r="J26" s="7" t="n">
        <v>2</v>
      </c>
      <c r="K26" s="7">
        <f>ROUND(J26*BP26/100,0)*100</f>
        <v/>
      </c>
      <c r="L26" s="7" t="n">
        <v>0</v>
      </c>
      <c r="M26" s="7">
        <f>E26-K26</f>
        <v/>
      </c>
      <c r="N26" s="7" t="n">
        <v>0</v>
      </c>
      <c r="O26" s="7" t="n">
        <v>0</v>
      </c>
      <c r="P26" s="7" t="n">
        <v>0</v>
      </c>
      <c r="Q26" s="7" t="n">
        <v>0</v>
      </c>
      <c r="R26" s="7" t="n">
        <v>0</v>
      </c>
      <c r="S26" s="7" t="n">
        <v>0</v>
      </c>
      <c r="T26" s="7" t="n">
        <v>2</v>
      </c>
      <c r="U26" s="7">
        <f>ROUND(T26*BP26/100,0)*100</f>
        <v/>
      </c>
      <c r="V26" s="7" t="n">
        <v>0</v>
      </c>
      <c r="W26" s="7">
        <f>O26-U26</f>
        <v/>
      </c>
      <c r="X26" s="7" t="n">
        <v>0</v>
      </c>
      <c r="Y26" s="7" t="n">
        <v>0</v>
      </c>
      <c r="Z26" s="7" t="n">
        <v>0</v>
      </c>
      <c r="AA26" s="7" t="n">
        <v>0</v>
      </c>
      <c r="AB26" s="7" t="n">
        <v>0</v>
      </c>
      <c r="AC26" s="7" t="n">
        <v>0</v>
      </c>
      <c r="AD26" s="7" t="n">
        <v>2</v>
      </c>
      <c r="AE26" s="7">
        <f>ROUND(AD26*BP26/100,0)*100</f>
        <v/>
      </c>
      <c r="AF26" s="7" t="n">
        <v>0</v>
      </c>
      <c r="AG26" s="7">
        <f>Y26-AE26</f>
        <v/>
      </c>
      <c r="AH26" s="7" t="n">
        <v>0</v>
      </c>
      <c r="AI26" s="7" t="n">
        <v>0</v>
      </c>
      <c r="AJ26" s="7" t="n">
        <v>0</v>
      </c>
      <c r="AK26" s="7" t="n">
        <v>0</v>
      </c>
      <c r="AL26" s="7" t="n">
        <v>0</v>
      </c>
      <c r="AM26" s="7" t="n">
        <v>0</v>
      </c>
      <c r="AN26" s="7" t="n">
        <v>2</v>
      </c>
      <c r="AO26" s="7">
        <f>ROUND(AN26*BP26/100,0)*100</f>
        <v/>
      </c>
      <c r="AP26" s="7" t="n">
        <v>0</v>
      </c>
      <c r="AQ26" s="7">
        <f>AI26-AO26</f>
        <v/>
      </c>
      <c r="AR26" s="7" t="n">
        <v>0</v>
      </c>
      <c r="AS26" s="7" t="n">
        <v>0</v>
      </c>
      <c r="AT26" s="7" t="n">
        <v>0</v>
      </c>
      <c r="AU26" s="7" t="n">
        <v>0</v>
      </c>
      <c r="AV26" s="7" t="n">
        <v>0</v>
      </c>
      <c r="AW26" s="7" t="n">
        <v>0</v>
      </c>
      <c r="AX26" s="7" t="n">
        <v>1</v>
      </c>
      <c r="AY26" s="7">
        <f>ROUND(AX26*BP26/100,0)*100</f>
        <v/>
      </c>
      <c r="AZ26" s="7" t="n">
        <v>0</v>
      </c>
      <c r="BA26" s="7">
        <f>AS26-AY26</f>
        <v/>
      </c>
      <c r="BB26" s="7" t="n">
        <v>0</v>
      </c>
      <c r="BC26" s="6" t="n"/>
      <c r="BD26" s="7">
        <f>SUM(J26,T26,AD26,AN26,AX26)</f>
        <v/>
      </c>
      <c r="BE26" s="7">
        <f>SUM(F26,P26,Z26,AJ26,AT26)</f>
        <v/>
      </c>
      <c r="BF26" s="7">
        <f>SUM(N26,X26,AH26,AR26,BB26)</f>
        <v/>
      </c>
      <c r="BG26" s="7">
        <f>SUM(L26,V26,AF26,AP26,AZ26)</f>
        <v/>
      </c>
      <c r="BH26" s="7">
        <f>SUM(I26,S26,AC26,AM26,AW26)</f>
        <v/>
      </c>
      <c r="BI26" s="7" t="n">
        <v>0</v>
      </c>
      <c r="BJ26" s="7">
        <f>SUM(H26,R26,AB26,AL26,AV26)</f>
        <v/>
      </c>
      <c r="BK26" s="7">
        <f>SUM(K26,U26,AE26,AO26,AY26)</f>
        <v/>
      </c>
      <c r="BL26" s="7">
        <f>SUM(E26,O26,Y26,AI26,AS26)</f>
        <v/>
      </c>
      <c r="BM26" s="7">
        <f>SUM(G26,Q26,AA26,AK26,AU26)</f>
        <v/>
      </c>
      <c r="BN26" s="7" t="n">
        <v>0</v>
      </c>
      <c r="BO26" s="7">
        <f>BL26+BM26+BN26</f>
        <v/>
      </c>
      <c r="BP26" s="7" t="n">
        <v>1111.666666666667</v>
      </c>
      <c r="BQ26" s="7">
        <f>BO26/31*31</f>
        <v/>
      </c>
      <c r="BR26" s="7">
        <f>IFERROR(BL26/BE26,0)</f>
        <v/>
      </c>
    </row>
    <row r="27">
      <c r="A27" s="6" t="n">
        <v>17</v>
      </c>
      <c r="B27" s="6" t="inlineStr">
        <is>
          <t>2026-03-01</t>
        </is>
      </c>
      <c r="C27" s="6" t="inlineStr">
        <is>
          <t>ПТ</t>
        </is>
      </c>
      <c r="D27" s="6" t="inlineStr">
        <is>
          <t>Краснобородикова Анастасия Иорданова</t>
        </is>
      </c>
      <c r="E27" s="7" t="n">
        <v>9378.5</v>
      </c>
      <c r="F27" s="7" t="n">
        <v>7</v>
      </c>
      <c r="G27" s="7" t="n">
        <v>0</v>
      </c>
      <c r="H27" s="7" t="n">
        <v>0</v>
      </c>
      <c r="I27" s="7" t="n">
        <v>3</v>
      </c>
      <c r="J27" s="7" t="n">
        <v>12</v>
      </c>
      <c r="K27" s="7">
        <f>ROUND(J27*BP27/100,0)*100</f>
        <v/>
      </c>
      <c r="L27" s="7" t="n">
        <v>0</v>
      </c>
      <c r="M27" s="7">
        <f>E27-K27</f>
        <v/>
      </c>
      <c r="N27" s="7" t="n">
        <v>0</v>
      </c>
      <c r="O27" s="7" t="n">
        <v>9025</v>
      </c>
      <c r="P27" s="7" t="n">
        <v>6</v>
      </c>
      <c r="Q27" s="7" t="n">
        <v>0</v>
      </c>
      <c r="R27" s="7" t="n">
        <v>0</v>
      </c>
      <c r="S27" s="7" t="n">
        <v>3</v>
      </c>
      <c r="T27" s="7" t="n">
        <v>12</v>
      </c>
      <c r="U27" s="7">
        <f>ROUND(T27*BP27/100,0)*100</f>
        <v/>
      </c>
      <c r="V27" s="7" t="n">
        <v>0</v>
      </c>
      <c r="W27" s="7">
        <f>O27-U27</f>
        <v/>
      </c>
      <c r="X27" s="7" t="n">
        <v>0</v>
      </c>
      <c r="Y27" s="7" t="n">
        <v>6190</v>
      </c>
      <c r="Z27" s="7" t="n">
        <v>4</v>
      </c>
      <c r="AA27" s="7" t="n">
        <v>0</v>
      </c>
      <c r="AB27" s="7" t="n">
        <v>0</v>
      </c>
      <c r="AC27" s="7" t="n">
        <v>2</v>
      </c>
      <c r="AD27" s="7" t="n">
        <v>12</v>
      </c>
      <c r="AE27" s="7">
        <f>ROUND(AD27*BP27/100,0)*100</f>
        <v/>
      </c>
      <c r="AF27" s="7" t="n">
        <v>0</v>
      </c>
      <c r="AG27" s="7">
        <f>Y27-AE27</f>
        <v/>
      </c>
      <c r="AH27" s="7" t="n">
        <v>1</v>
      </c>
      <c r="AI27" s="7" t="n">
        <v>7917.5</v>
      </c>
      <c r="AJ27" s="7" t="n">
        <v>5</v>
      </c>
      <c r="AK27" s="7" t="n">
        <v>0</v>
      </c>
      <c r="AL27" s="7" t="n">
        <v>0</v>
      </c>
      <c r="AM27" s="7" t="n">
        <v>0</v>
      </c>
      <c r="AN27" s="7" t="n">
        <v>12</v>
      </c>
      <c r="AO27" s="7">
        <f>ROUND(AN27*BP27/100,0)*100</f>
        <v/>
      </c>
      <c r="AP27" s="7" t="n">
        <v>0</v>
      </c>
      <c r="AQ27" s="7">
        <f>AI27-AO27</f>
        <v/>
      </c>
      <c r="AR27" s="7" t="n">
        <v>0</v>
      </c>
      <c r="AS27" s="7" t="n">
        <v>10178.34</v>
      </c>
      <c r="AT27" s="7" t="n">
        <v>6</v>
      </c>
      <c r="AU27" s="7" t="n">
        <v>0</v>
      </c>
      <c r="AV27" s="7" t="n">
        <v>0</v>
      </c>
      <c r="AW27" s="7" t="n">
        <v>0</v>
      </c>
      <c r="AX27" s="7" t="n">
        <v>5</v>
      </c>
      <c r="AY27" s="7">
        <f>ROUND(AX27*BP27/100,0)*100</f>
        <v/>
      </c>
      <c r="AZ27" s="7" t="n">
        <v>0</v>
      </c>
      <c r="BA27" s="7">
        <f>AS27-AY27</f>
        <v/>
      </c>
      <c r="BB27" s="7" t="n">
        <v>0</v>
      </c>
      <c r="BC27" s="6" t="n"/>
      <c r="BD27" s="7">
        <f>SUM(J27,T27,AD27,AN27,AX27)</f>
        <v/>
      </c>
      <c r="BE27" s="7">
        <f>SUM(F27,P27,Z27,AJ27,AT27)</f>
        <v/>
      </c>
      <c r="BF27" s="7">
        <f>SUM(N27,X27,AH27,AR27,BB27)</f>
        <v/>
      </c>
      <c r="BG27" s="7">
        <f>SUM(L27,V27,AF27,AP27,AZ27)</f>
        <v/>
      </c>
      <c r="BH27" s="7">
        <f>SUM(I27,S27,AC27,AM27,AW27)</f>
        <v/>
      </c>
      <c r="BI27" s="7" t="n">
        <v>0</v>
      </c>
      <c r="BJ27" s="7">
        <f>SUM(H27,R27,AB27,AL27,AV27)</f>
        <v/>
      </c>
      <c r="BK27" s="7">
        <f>SUM(K27,U27,AE27,AO27,AY27)</f>
        <v/>
      </c>
      <c r="BL27" s="7">
        <f>SUM(E27,O27,Y27,AI27,AS27)</f>
        <v/>
      </c>
      <c r="BM27" s="7">
        <f>SUM(G27,Q27,AA27,AK27,AU27)</f>
        <v/>
      </c>
      <c r="BN27" s="7" t="n">
        <v>0</v>
      </c>
      <c r="BO27" s="7">
        <f>BL27+BM27+BN27</f>
        <v/>
      </c>
      <c r="BP27" s="7" t="n">
        <v>1461.16</v>
      </c>
      <c r="BQ27" s="7">
        <f>BO27/31*31</f>
        <v/>
      </c>
      <c r="BR27" s="7">
        <f>IFERROR(BL27/BE27,0)</f>
        <v/>
      </c>
    </row>
    <row r="28">
      <c r="A28" s="6" t="n">
        <v>18</v>
      </c>
      <c r="B28" s="6" t="inlineStr">
        <is>
          <t>2026-03-01</t>
        </is>
      </c>
      <c r="C28" s="6" t="inlineStr">
        <is>
          <t>МТ</t>
        </is>
      </c>
      <c r="D28" s="6" t="inlineStr">
        <is>
          <t>Мясик Елизавета Сергеевна</t>
        </is>
      </c>
      <c r="E28" s="7" t="n">
        <v>29144</v>
      </c>
      <c r="F28" s="7" t="n">
        <v>17</v>
      </c>
      <c r="G28" s="7" t="n">
        <v>4120</v>
      </c>
      <c r="H28" s="7" t="n">
        <v>4</v>
      </c>
      <c r="I28" s="7" t="n">
        <v>1</v>
      </c>
      <c r="J28" s="7" t="n">
        <v>17</v>
      </c>
      <c r="K28" s="7">
        <f>ROUND(J28*BP28/100,0)*100</f>
        <v/>
      </c>
      <c r="L28" s="7" t="n">
        <v>0</v>
      </c>
      <c r="M28" s="7">
        <f>E28-K28</f>
        <v/>
      </c>
      <c r="N28" s="7" t="n">
        <v>5</v>
      </c>
      <c r="O28" s="7" t="n">
        <v>35690.5</v>
      </c>
      <c r="P28" s="7" t="n">
        <v>21</v>
      </c>
      <c r="Q28" s="7" t="n">
        <v>8240</v>
      </c>
      <c r="R28" s="7" t="n">
        <v>8</v>
      </c>
      <c r="S28" s="7" t="n">
        <v>1</v>
      </c>
      <c r="T28" s="7" t="n">
        <v>17</v>
      </c>
      <c r="U28" s="7">
        <f>ROUND(T28*BP28/100,0)*100</f>
        <v/>
      </c>
      <c r="V28" s="7" t="n">
        <v>0</v>
      </c>
      <c r="W28" s="7">
        <f>O28-U28</f>
        <v/>
      </c>
      <c r="X28" s="7" t="n">
        <v>5</v>
      </c>
      <c r="Y28" s="7" t="n">
        <v>30833</v>
      </c>
      <c r="Z28" s="7" t="n">
        <v>18</v>
      </c>
      <c r="AA28" s="7" t="n">
        <v>7210</v>
      </c>
      <c r="AB28" s="7" t="n">
        <v>7</v>
      </c>
      <c r="AC28" s="7" t="n">
        <v>2</v>
      </c>
      <c r="AD28" s="7" t="n">
        <v>17</v>
      </c>
      <c r="AE28" s="7">
        <f>ROUND(AD28*BP28/100,0)*100</f>
        <v/>
      </c>
      <c r="AF28" s="7" t="n">
        <v>0</v>
      </c>
      <c r="AG28" s="7">
        <f>Y28-AE28</f>
        <v/>
      </c>
      <c r="AH28" s="7" t="n">
        <v>6</v>
      </c>
      <c r="AI28" s="7" t="n">
        <v>30234</v>
      </c>
      <c r="AJ28" s="7" t="n">
        <v>19</v>
      </c>
      <c r="AK28" s="7" t="n">
        <v>2060</v>
      </c>
      <c r="AL28" s="7" t="n">
        <v>2</v>
      </c>
      <c r="AM28" s="7" t="n">
        <v>0</v>
      </c>
      <c r="AN28" s="7" t="n">
        <v>17</v>
      </c>
      <c r="AO28" s="7">
        <f>ROUND(AN28*BP28/100,0)*100</f>
        <v/>
      </c>
      <c r="AP28" s="7" t="n">
        <v>0</v>
      </c>
      <c r="AQ28" s="7">
        <f>AI28-AO28</f>
        <v/>
      </c>
      <c r="AR28" s="7" t="n">
        <v>9</v>
      </c>
      <c r="AS28" s="7" t="n">
        <v>12994</v>
      </c>
      <c r="AT28" s="7" t="n">
        <v>8</v>
      </c>
      <c r="AU28" s="7" t="n">
        <v>0</v>
      </c>
      <c r="AV28" s="7" t="n">
        <v>0</v>
      </c>
      <c r="AW28" s="7" t="n">
        <v>0</v>
      </c>
      <c r="AX28" s="7" t="n">
        <v>7</v>
      </c>
      <c r="AY28" s="7">
        <f>ROUND(AX28*BP28/100,0)*100</f>
        <v/>
      </c>
      <c r="AZ28" s="7" t="n">
        <v>0</v>
      </c>
      <c r="BA28" s="7">
        <f>AS28-AY28</f>
        <v/>
      </c>
      <c r="BB28" s="7" t="n">
        <v>2</v>
      </c>
      <c r="BC28" s="6" t="n"/>
      <c r="BD28" s="7">
        <f>SUM(J28,T28,AD28,AN28,AX28)</f>
        <v/>
      </c>
      <c r="BE28" s="7">
        <f>SUM(F28,P28,Z28,AJ28,AT28)</f>
        <v/>
      </c>
      <c r="BF28" s="7">
        <f>SUM(N28,X28,AH28,AR28,BB28)</f>
        <v/>
      </c>
      <c r="BG28" s="7">
        <f>SUM(L28,V28,AF28,AP28,AZ28)</f>
        <v/>
      </c>
      <c r="BH28" s="7">
        <f>SUM(I28,S28,AC28,AM28,AW28)</f>
        <v/>
      </c>
      <c r="BI28" s="7" t="n">
        <v>0</v>
      </c>
      <c r="BJ28" s="7">
        <f>SUM(H28,R28,AB28,AL28,AV28)</f>
        <v/>
      </c>
      <c r="BK28" s="7">
        <f>SUM(K28,U28,AE28,AO28,AY28)</f>
        <v/>
      </c>
      <c r="BL28" s="7">
        <f>SUM(E28,O28,Y28,AI28,AS28)</f>
        <v/>
      </c>
      <c r="BM28" s="7">
        <f>SUM(G28,Q28,AA28,AK28,AU28)</f>
        <v/>
      </c>
      <c r="BN28" s="7" t="n">
        <v>0</v>
      </c>
      <c r="BO28" s="7">
        <f>BL28+BM28+BN28</f>
        <v/>
      </c>
      <c r="BP28" s="7" t="n">
        <v>2085.441780821918</v>
      </c>
      <c r="BQ28" s="7">
        <f>BO28/31*31</f>
        <v/>
      </c>
      <c r="BR28" s="7">
        <f>IFERROR(BL28/BE28,0)</f>
        <v/>
      </c>
    </row>
    <row r="29">
      <c r="A29" s="6" t="n">
        <v>19</v>
      </c>
      <c r="B29" s="6" t="inlineStr">
        <is>
          <t>2026-03-01</t>
        </is>
      </c>
      <c r="C29" s="6" t="inlineStr">
        <is>
          <t>ПТ</t>
        </is>
      </c>
      <c r="D29" s="6" t="inlineStr">
        <is>
          <t>Николаева Татьяна Владимировна</t>
        </is>
      </c>
      <c r="E29" s="7" t="n">
        <v>0</v>
      </c>
      <c r="F29" s="7" t="n">
        <v>0</v>
      </c>
      <c r="G29" s="7" t="n">
        <v>0</v>
      </c>
      <c r="H29" s="7" t="n">
        <v>0</v>
      </c>
      <c r="I29" s="7" t="n">
        <v>0</v>
      </c>
      <c r="J29" s="7" t="n">
        <v>13</v>
      </c>
      <c r="K29" s="7">
        <f>ROUND(J29*BP29/100,0)*100</f>
        <v/>
      </c>
      <c r="L29" s="7" t="n">
        <v>0</v>
      </c>
      <c r="M29" s="7">
        <f>E29-K29</f>
        <v/>
      </c>
      <c r="N29" s="7" t="n">
        <v>0</v>
      </c>
      <c r="O29" s="7" t="n">
        <v>0</v>
      </c>
      <c r="P29" s="7" t="n">
        <v>0</v>
      </c>
      <c r="Q29" s="7" t="n">
        <v>0</v>
      </c>
      <c r="R29" s="7" t="n">
        <v>0</v>
      </c>
      <c r="S29" s="7" t="n">
        <v>0</v>
      </c>
      <c r="T29" s="7" t="n">
        <v>13</v>
      </c>
      <c r="U29" s="7">
        <f>ROUND(T29*BP29/100,0)*100</f>
        <v/>
      </c>
      <c r="V29" s="7" t="n">
        <v>0</v>
      </c>
      <c r="W29" s="7">
        <f>O29-U29</f>
        <v/>
      </c>
      <c r="X29" s="7" t="n">
        <v>0</v>
      </c>
      <c r="Y29" s="7" t="n">
        <v>1890</v>
      </c>
      <c r="Z29" s="7" t="n">
        <v>1</v>
      </c>
      <c r="AA29" s="7" t="n">
        <v>0</v>
      </c>
      <c r="AB29" s="7" t="n">
        <v>0</v>
      </c>
      <c r="AC29" s="7" t="n">
        <v>7</v>
      </c>
      <c r="AD29" s="7" t="n">
        <v>13</v>
      </c>
      <c r="AE29" s="7">
        <f>ROUND(AD29*BP29/100,0)*100</f>
        <v/>
      </c>
      <c r="AF29" s="7" t="n">
        <v>0</v>
      </c>
      <c r="AG29" s="7">
        <f>Y29-AE29</f>
        <v/>
      </c>
      <c r="AH29" s="7" t="n">
        <v>0</v>
      </c>
      <c r="AI29" s="7" t="n">
        <v>1890</v>
      </c>
      <c r="AJ29" s="7" t="n">
        <v>1</v>
      </c>
      <c r="AK29" s="7" t="n">
        <v>5150</v>
      </c>
      <c r="AL29" s="7" t="n">
        <v>5</v>
      </c>
      <c r="AM29" s="7" t="n">
        <v>4</v>
      </c>
      <c r="AN29" s="7" t="n">
        <v>13</v>
      </c>
      <c r="AO29" s="7">
        <f>ROUND(AN29*BP29/100,0)*100</f>
        <v/>
      </c>
      <c r="AP29" s="7" t="n">
        <v>0</v>
      </c>
      <c r="AQ29" s="7">
        <f>AI29-AO29</f>
        <v/>
      </c>
      <c r="AR29" s="7" t="n">
        <v>0</v>
      </c>
      <c r="AS29" s="7" t="n">
        <v>0</v>
      </c>
      <c r="AT29" s="7" t="n">
        <v>0</v>
      </c>
      <c r="AU29" s="7" t="n">
        <v>3090</v>
      </c>
      <c r="AV29" s="7" t="n">
        <v>3</v>
      </c>
      <c r="AW29" s="7" t="n">
        <v>1</v>
      </c>
      <c r="AX29" s="7" t="n">
        <v>6</v>
      </c>
      <c r="AY29" s="7">
        <f>ROUND(AX29*BP29/100,0)*100</f>
        <v/>
      </c>
      <c r="AZ29" s="7" t="n">
        <v>0</v>
      </c>
      <c r="BA29" s="7">
        <f>AS29-AY29</f>
        <v/>
      </c>
      <c r="BB29" s="7" t="n">
        <v>0</v>
      </c>
      <c r="BC29" s="6" t="n"/>
      <c r="BD29" s="7">
        <f>SUM(J29,T29,AD29,AN29,AX29)</f>
        <v/>
      </c>
      <c r="BE29" s="7">
        <f>SUM(F29,P29,Z29,AJ29,AT29)</f>
        <v/>
      </c>
      <c r="BF29" s="7">
        <f>SUM(N29,X29,AH29,AR29,BB29)</f>
        <v/>
      </c>
      <c r="BG29" s="7">
        <f>SUM(L29,V29,AF29,AP29,AZ29)</f>
        <v/>
      </c>
      <c r="BH29" s="7">
        <f>SUM(I29,S29,AC29,AM29,AW29)</f>
        <v/>
      </c>
      <c r="BI29" s="7" t="n">
        <v>0</v>
      </c>
      <c r="BJ29" s="7">
        <f>SUM(H29,R29,AB29,AL29,AV29)</f>
        <v/>
      </c>
      <c r="BK29" s="7">
        <f>SUM(K29,U29,AE29,AO29,AY29)</f>
        <v/>
      </c>
      <c r="BL29" s="7">
        <f>SUM(E29,O29,Y29,AI29,AS29)</f>
        <v/>
      </c>
      <c r="BM29" s="7">
        <f>SUM(G29,Q29,AA29,AK29,AU29)</f>
        <v/>
      </c>
      <c r="BN29" s="7" t="n">
        <v>0</v>
      </c>
      <c r="BO29" s="7">
        <f>BL29+BM29+BN29</f>
        <v/>
      </c>
      <c r="BP29" s="7" t="n">
        <v>997.4642857142857</v>
      </c>
      <c r="BQ29" s="7">
        <f>BO29/31*31</f>
        <v/>
      </c>
      <c r="BR29" s="7">
        <f>IFERROR(BL29/BE29,0)</f>
        <v/>
      </c>
    </row>
    <row r="30">
      <c r="A30" s="6" t="n">
        <v>20</v>
      </c>
      <c r="B30" s="6" t="inlineStr">
        <is>
          <t>2026-03-01</t>
        </is>
      </c>
      <c r="C30" s="6" t="inlineStr">
        <is>
          <t>ПТ</t>
        </is>
      </c>
      <c r="D30" s="6" t="inlineStr">
        <is>
          <t>Панкрац Наталья Владимировна</t>
        </is>
      </c>
      <c r="E30" s="7" t="n">
        <v>0</v>
      </c>
      <c r="F30" s="7" t="n">
        <v>0</v>
      </c>
      <c r="G30" s="7" t="n">
        <v>0</v>
      </c>
      <c r="H30" s="7" t="n">
        <v>0</v>
      </c>
      <c r="I30" s="7" t="n">
        <v>0</v>
      </c>
      <c r="J30" s="7" t="n">
        <v>9</v>
      </c>
      <c r="K30" s="7">
        <f>ROUND(J30*BP30/100,0)*100</f>
        <v/>
      </c>
      <c r="L30" s="7" t="n">
        <v>0</v>
      </c>
      <c r="M30" s="7">
        <f>E30-K30</f>
        <v/>
      </c>
      <c r="N30" s="7" t="n">
        <v>0</v>
      </c>
      <c r="O30" s="7" t="n">
        <v>0</v>
      </c>
      <c r="P30" s="7" t="n">
        <v>0</v>
      </c>
      <c r="Q30" s="7" t="n">
        <v>0</v>
      </c>
      <c r="R30" s="7" t="n">
        <v>0</v>
      </c>
      <c r="S30" s="7" t="n">
        <v>0</v>
      </c>
      <c r="T30" s="7" t="n">
        <v>9</v>
      </c>
      <c r="U30" s="7">
        <f>ROUND(T30*BP30/100,0)*100</f>
        <v/>
      </c>
      <c r="V30" s="7" t="n">
        <v>0</v>
      </c>
      <c r="W30" s="7">
        <f>O30-U30</f>
        <v/>
      </c>
      <c r="X30" s="7" t="n">
        <v>0</v>
      </c>
      <c r="Y30" s="7" t="n">
        <v>1765</v>
      </c>
      <c r="Z30" s="7" t="n">
        <v>1</v>
      </c>
      <c r="AA30" s="7" t="n">
        <v>1030</v>
      </c>
      <c r="AB30" s="7" t="n">
        <v>1</v>
      </c>
      <c r="AC30" s="7" t="n">
        <v>5</v>
      </c>
      <c r="AD30" s="7" t="n">
        <v>9</v>
      </c>
      <c r="AE30" s="7">
        <f>ROUND(AD30*BP30/100,0)*100</f>
        <v/>
      </c>
      <c r="AF30" s="7" t="n">
        <v>0</v>
      </c>
      <c r="AG30" s="7">
        <f>Y30-AE30</f>
        <v/>
      </c>
      <c r="AH30" s="7" t="n">
        <v>0</v>
      </c>
      <c r="AI30" s="7" t="n">
        <v>8825</v>
      </c>
      <c r="AJ30" s="7" t="n">
        <v>5</v>
      </c>
      <c r="AK30" s="7" t="n">
        <v>3090</v>
      </c>
      <c r="AL30" s="7" t="n">
        <v>3</v>
      </c>
      <c r="AM30" s="7" t="n">
        <v>6</v>
      </c>
      <c r="AN30" s="7" t="n">
        <v>9</v>
      </c>
      <c r="AO30" s="7">
        <f>ROUND(AN30*BP30/100,0)*100</f>
        <v/>
      </c>
      <c r="AP30" s="7" t="n">
        <v>0</v>
      </c>
      <c r="AQ30" s="7">
        <f>AI30-AO30</f>
        <v/>
      </c>
      <c r="AR30" s="7" t="n">
        <v>0</v>
      </c>
      <c r="AS30" s="7" t="n">
        <v>3530</v>
      </c>
      <c r="AT30" s="7" t="n">
        <v>2</v>
      </c>
      <c r="AU30" s="7" t="n">
        <v>0</v>
      </c>
      <c r="AV30" s="7" t="n">
        <v>0</v>
      </c>
      <c r="AW30" s="7" t="n">
        <v>1</v>
      </c>
      <c r="AX30" s="7" t="n">
        <v>4</v>
      </c>
      <c r="AY30" s="7">
        <f>ROUND(AX30*BP30/100,0)*100</f>
        <v/>
      </c>
      <c r="AZ30" s="7" t="n">
        <v>0</v>
      </c>
      <c r="BA30" s="7">
        <f>AS30-AY30</f>
        <v/>
      </c>
      <c r="BB30" s="7" t="n">
        <v>0</v>
      </c>
      <c r="BC30" s="6" t="n"/>
      <c r="BD30" s="7">
        <f>SUM(J30,T30,AD30,AN30,AX30)</f>
        <v/>
      </c>
      <c r="BE30" s="7">
        <f>SUM(F30,P30,Z30,AJ30,AT30)</f>
        <v/>
      </c>
      <c r="BF30" s="7">
        <f>SUM(N30,X30,AH30,AR30,BB30)</f>
        <v/>
      </c>
      <c r="BG30" s="7">
        <f>SUM(L30,V30,AF30,AP30,AZ30)</f>
        <v/>
      </c>
      <c r="BH30" s="7">
        <f>SUM(I30,S30,AC30,AM30,AW30)</f>
        <v/>
      </c>
      <c r="BI30" s="7" t="n">
        <v>0</v>
      </c>
      <c r="BJ30" s="7">
        <f>SUM(H30,R30,AB30,AL30,AV30)</f>
        <v/>
      </c>
      <c r="BK30" s="7">
        <f>SUM(K30,U30,AE30,AO30,AY30)</f>
        <v/>
      </c>
      <c r="BL30" s="7">
        <f>SUM(E30,O30,Y30,AI30,AS30)</f>
        <v/>
      </c>
      <c r="BM30" s="7">
        <f>SUM(G30,Q30,AA30,AK30,AU30)</f>
        <v/>
      </c>
      <c r="BN30" s="7" t="n">
        <v>0</v>
      </c>
      <c r="BO30" s="7">
        <f>BL30+BM30+BN30</f>
        <v/>
      </c>
      <c r="BP30" s="7" t="n">
        <v>1334.222972972973</v>
      </c>
      <c r="BQ30" s="7">
        <f>BO30/31*31</f>
        <v/>
      </c>
      <c r="BR30" s="7">
        <f>IFERROR(BL30/BE30,0)</f>
        <v/>
      </c>
    </row>
    <row r="31">
      <c r="A31" s="6" t="n">
        <v>21</v>
      </c>
      <c r="B31" s="6" t="inlineStr">
        <is>
          <t>2026-03-01</t>
        </is>
      </c>
      <c r="C31" s="6" t="inlineStr">
        <is>
          <t>ПТ</t>
        </is>
      </c>
      <c r="D31" s="6" t="inlineStr">
        <is>
          <t>Петрова Татьяна Андреевна</t>
        </is>
      </c>
      <c r="E31" s="7" t="n">
        <v>15793.5</v>
      </c>
      <c r="F31" s="7" t="n">
        <v>9</v>
      </c>
      <c r="G31" s="7" t="n">
        <v>0</v>
      </c>
      <c r="H31" s="7" t="n">
        <v>0</v>
      </c>
      <c r="I31" s="7" t="n">
        <v>1</v>
      </c>
      <c r="J31" s="7" t="n">
        <v>15</v>
      </c>
      <c r="K31" s="7">
        <f>ROUND(J31*BP31/100,0)*100</f>
        <v/>
      </c>
      <c r="L31" s="7" t="n">
        <v>0</v>
      </c>
      <c r="M31" s="7">
        <f>E31-K31</f>
        <v/>
      </c>
      <c r="N31" s="7" t="n">
        <v>1</v>
      </c>
      <c r="O31" s="7" t="n">
        <v>15844.5</v>
      </c>
      <c r="P31" s="7" t="n">
        <v>10</v>
      </c>
      <c r="Q31" s="7" t="n">
        <v>0</v>
      </c>
      <c r="R31" s="7" t="n">
        <v>0</v>
      </c>
      <c r="S31" s="7" t="n">
        <v>1</v>
      </c>
      <c r="T31" s="7" t="n">
        <v>15</v>
      </c>
      <c r="U31" s="7">
        <f>ROUND(T31*BP31/100,0)*100</f>
        <v/>
      </c>
      <c r="V31" s="7" t="n">
        <v>0</v>
      </c>
      <c r="W31" s="7">
        <f>O31-U31</f>
        <v/>
      </c>
      <c r="X31" s="7" t="n">
        <v>2</v>
      </c>
      <c r="Y31" s="7" t="n">
        <v>14142.5</v>
      </c>
      <c r="Z31" s="7" t="n">
        <v>8</v>
      </c>
      <c r="AA31" s="7" t="n">
        <v>0</v>
      </c>
      <c r="AB31" s="7" t="n">
        <v>0</v>
      </c>
      <c r="AC31" s="7" t="n">
        <v>1</v>
      </c>
      <c r="AD31" s="7" t="n">
        <v>15</v>
      </c>
      <c r="AE31" s="7">
        <f>ROUND(AD31*BP31/100,0)*100</f>
        <v/>
      </c>
      <c r="AF31" s="7" t="n">
        <v>0</v>
      </c>
      <c r="AG31" s="7">
        <f>Y31-AE31</f>
        <v/>
      </c>
      <c r="AH31" s="7" t="n">
        <v>2</v>
      </c>
      <c r="AI31" s="7" t="n">
        <v>16741</v>
      </c>
      <c r="AJ31" s="7" t="n">
        <v>10</v>
      </c>
      <c r="AK31" s="7" t="n">
        <v>0</v>
      </c>
      <c r="AL31" s="7" t="n">
        <v>0</v>
      </c>
      <c r="AM31" s="7" t="n">
        <v>3</v>
      </c>
      <c r="AN31" s="7" t="n">
        <v>15</v>
      </c>
      <c r="AO31" s="7">
        <f>ROUND(AN31*BP31/100,0)*100</f>
        <v/>
      </c>
      <c r="AP31" s="7" t="n">
        <v>0</v>
      </c>
      <c r="AQ31" s="7">
        <f>AI31-AO31</f>
        <v/>
      </c>
      <c r="AR31" s="7" t="n">
        <v>2</v>
      </c>
      <c r="AS31" s="7" t="n">
        <v>3655</v>
      </c>
      <c r="AT31" s="7" t="n">
        <v>2</v>
      </c>
      <c r="AU31" s="7" t="n">
        <v>0</v>
      </c>
      <c r="AV31" s="7" t="n">
        <v>0</v>
      </c>
      <c r="AW31" s="7" t="n">
        <v>0</v>
      </c>
      <c r="AX31" s="7" t="n">
        <v>6</v>
      </c>
      <c r="AY31" s="7">
        <f>ROUND(AX31*BP31/100,0)*100</f>
        <v/>
      </c>
      <c r="AZ31" s="7" t="n">
        <v>0</v>
      </c>
      <c r="BA31" s="7">
        <f>AS31-AY31</f>
        <v/>
      </c>
      <c r="BB31" s="7" t="n">
        <v>1</v>
      </c>
      <c r="BC31" s="6" t="n"/>
      <c r="BD31" s="7">
        <f>SUM(J31,T31,AD31,AN31,AX31)</f>
        <v/>
      </c>
      <c r="BE31" s="7">
        <f>SUM(F31,P31,Z31,AJ31,AT31)</f>
        <v/>
      </c>
      <c r="BF31" s="7">
        <f>SUM(N31,X31,AH31,AR31,BB31)</f>
        <v/>
      </c>
      <c r="BG31" s="7">
        <f>SUM(L31,V31,AF31,AP31,AZ31)</f>
        <v/>
      </c>
      <c r="BH31" s="7">
        <f>SUM(I31,S31,AC31,AM31,AW31)</f>
        <v/>
      </c>
      <c r="BI31" s="7" t="n">
        <v>0</v>
      </c>
      <c r="BJ31" s="7">
        <f>SUM(H31,R31,AB31,AL31,AV31)</f>
        <v/>
      </c>
      <c r="BK31" s="7">
        <f>SUM(K31,U31,AE31,AO31,AY31)</f>
        <v/>
      </c>
      <c r="BL31" s="7">
        <f>SUM(E31,O31,Y31,AI31,AS31)</f>
        <v/>
      </c>
      <c r="BM31" s="7">
        <f>SUM(G31,Q31,AA31,AK31,AU31)</f>
        <v/>
      </c>
      <c r="BN31" s="7" t="n">
        <v>0</v>
      </c>
      <c r="BO31" s="7">
        <f>BL31+BM31+BN31</f>
        <v/>
      </c>
      <c r="BP31" s="7" t="n">
        <v>1658.592307692308</v>
      </c>
      <c r="BQ31" s="7">
        <f>BO31/31*31</f>
        <v/>
      </c>
      <c r="BR31" s="7">
        <f>IFERROR(BL31/BE31,0)</f>
        <v/>
      </c>
    </row>
    <row r="32">
      <c r="A32" s="6" t="n">
        <v>22</v>
      </c>
      <c r="B32" s="6" t="inlineStr">
        <is>
          <t>2026-03-01</t>
        </is>
      </c>
      <c r="C32" s="6" t="inlineStr">
        <is>
          <t>ПТ</t>
        </is>
      </c>
      <c r="D32" s="6" t="inlineStr">
        <is>
          <t>Пузощатова Екатерина Викторовна</t>
        </is>
      </c>
      <c r="E32" s="7" t="n">
        <v>16950</v>
      </c>
      <c r="F32" s="7" t="n">
        <v>13</v>
      </c>
      <c r="G32" s="7" t="n">
        <v>0</v>
      </c>
      <c r="H32" s="7" t="n">
        <v>0</v>
      </c>
      <c r="I32" s="7" t="n">
        <v>0</v>
      </c>
      <c r="J32" s="7" t="n">
        <v>9</v>
      </c>
      <c r="K32" s="7">
        <f>ROUND(J32*BP32/100,0)*100</f>
        <v/>
      </c>
      <c r="L32" s="7" t="n">
        <v>0</v>
      </c>
      <c r="M32" s="7">
        <f>E32-K32</f>
        <v/>
      </c>
      <c r="N32" s="7" t="n">
        <v>0</v>
      </c>
      <c r="O32" s="7" t="n">
        <v>15217.5</v>
      </c>
      <c r="P32" s="7" t="n">
        <v>9</v>
      </c>
      <c r="Q32" s="7" t="n">
        <v>0</v>
      </c>
      <c r="R32" s="7" t="n">
        <v>0</v>
      </c>
      <c r="S32" s="7" t="n">
        <v>1</v>
      </c>
      <c r="T32" s="7" t="n">
        <v>9</v>
      </c>
      <c r="U32" s="7">
        <f>ROUND(T32*BP32/100,0)*100</f>
        <v/>
      </c>
      <c r="V32" s="7" t="n">
        <v>0</v>
      </c>
      <c r="W32" s="7">
        <f>O32-U32</f>
        <v/>
      </c>
      <c r="X32" s="7" t="n">
        <v>0</v>
      </c>
      <c r="Y32" s="7" t="n">
        <v>17390</v>
      </c>
      <c r="Z32" s="7" t="n">
        <v>10</v>
      </c>
      <c r="AA32" s="7" t="n">
        <v>0</v>
      </c>
      <c r="AB32" s="7" t="n">
        <v>0</v>
      </c>
      <c r="AC32" s="7" t="n">
        <v>2</v>
      </c>
      <c r="AD32" s="7" t="n">
        <v>9</v>
      </c>
      <c r="AE32" s="7">
        <f>ROUND(AD32*BP32/100,0)*100</f>
        <v/>
      </c>
      <c r="AF32" s="7" t="n">
        <v>0</v>
      </c>
      <c r="AG32" s="7">
        <f>Y32-AE32</f>
        <v/>
      </c>
      <c r="AH32" s="7" t="n">
        <v>2</v>
      </c>
      <c r="AI32" s="7" t="n">
        <v>20645</v>
      </c>
      <c r="AJ32" s="7" t="n">
        <v>12</v>
      </c>
      <c r="AK32" s="7" t="n">
        <v>0</v>
      </c>
      <c r="AL32" s="7" t="n">
        <v>0</v>
      </c>
      <c r="AM32" s="7" t="n">
        <v>0</v>
      </c>
      <c r="AN32" s="7" t="n">
        <v>9</v>
      </c>
      <c r="AO32" s="7">
        <f>ROUND(AN32*BP32/100,0)*100</f>
        <v/>
      </c>
      <c r="AP32" s="7" t="n">
        <v>0</v>
      </c>
      <c r="AQ32" s="7">
        <f>AI32-AO32</f>
        <v/>
      </c>
      <c r="AR32" s="7" t="n">
        <v>2</v>
      </c>
      <c r="AS32" s="7" t="n">
        <v>8555</v>
      </c>
      <c r="AT32" s="7" t="n">
        <v>5</v>
      </c>
      <c r="AU32" s="7" t="n">
        <v>0</v>
      </c>
      <c r="AV32" s="7" t="n">
        <v>0</v>
      </c>
      <c r="AW32" s="7" t="n">
        <v>1</v>
      </c>
      <c r="AX32" s="7" t="n">
        <v>4</v>
      </c>
      <c r="AY32" s="7">
        <f>ROUND(AX32*BP32/100,0)*100</f>
        <v/>
      </c>
      <c r="AZ32" s="7" t="n">
        <v>0</v>
      </c>
      <c r="BA32" s="7">
        <f>AS32-AY32</f>
        <v/>
      </c>
      <c r="BB32" s="7" t="n">
        <v>0</v>
      </c>
      <c r="BC32" s="6" t="n"/>
      <c r="BD32" s="7">
        <f>SUM(J32,T32,AD32,AN32,AX32)</f>
        <v/>
      </c>
      <c r="BE32" s="7">
        <f>SUM(F32,P32,Z32,AJ32,AT32)</f>
        <v/>
      </c>
      <c r="BF32" s="7">
        <f>SUM(N32,X32,AH32,AR32,BB32)</f>
        <v/>
      </c>
      <c r="BG32" s="7">
        <f>SUM(L32,V32,AF32,AP32,AZ32)</f>
        <v/>
      </c>
      <c r="BH32" s="7">
        <f>SUM(I32,S32,AC32,AM32,AW32)</f>
        <v/>
      </c>
      <c r="BI32" s="7" t="n">
        <v>0</v>
      </c>
      <c r="BJ32" s="7">
        <f>SUM(H32,R32,AB32,AL32,AV32)</f>
        <v/>
      </c>
      <c r="BK32" s="7">
        <f>SUM(K32,U32,AE32,AO32,AY32)</f>
        <v/>
      </c>
      <c r="BL32" s="7">
        <f>SUM(E32,O32,Y32,AI32,AS32)</f>
        <v/>
      </c>
      <c r="BM32" s="7">
        <f>SUM(G32,Q32,AA32,AK32,AU32)</f>
        <v/>
      </c>
      <c r="BN32" s="7" t="n">
        <v>0</v>
      </c>
      <c r="BO32" s="7">
        <f>BL32+BM32+BN32</f>
        <v/>
      </c>
      <c r="BP32" s="7" t="n">
        <v>1522.3625</v>
      </c>
      <c r="BQ32" s="7">
        <f>BO32/31*31</f>
        <v/>
      </c>
      <c r="BR32" s="7">
        <f>IFERROR(BL32/BE32,0)</f>
        <v/>
      </c>
    </row>
    <row r="33">
      <c r="A33" s="6" t="n">
        <v>23</v>
      </c>
      <c r="B33" s="6" t="inlineStr">
        <is>
          <t>2026-03-01</t>
        </is>
      </c>
      <c r="C33" s="6" t="inlineStr">
        <is>
          <t>МТ</t>
        </is>
      </c>
      <c r="D33" s="6" t="inlineStr">
        <is>
          <t>Русакова Юлия Андреевна</t>
        </is>
      </c>
      <c r="E33" s="7" t="n">
        <v>37335</v>
      </c>
      <c r="F33" s="7" t="n">
        <v>24</v>
      </c>
      <c r="G33" s="7" t="n">
        <v>0</v>
      </c>
      <c r="H33" s="7" t="n">
        <v>0</v>
      </c>
      <c r="I33" s="7" t="n">
        <v>0</v>
      </c>
      <c r="J33" s="7" t="n">
        <v>4</v>
      </c>
      <c r="K33" s="7">
        <f>ROUND(J33*BP33/100,0)*100</f>
        <v/>
      </c>
      <c r="L33" s="7" t="n">
        <v>0</v>
      </c>
      <c r="M33" s="7">
        <f>E33-K33</f>
        <v/>
      </c>
      <c r="N33" s="7" t="n">
        <v>0</v>
      </c>
      <c r="O33" s="7" t="n">
        <v>26384.5</v>
      </c>
      <c r="P33" s="7" t="n">
        <v>15</v>
      </c>
      <c r="Q33" s="7" t="n">
        <v>0</v>
      </c>
      <c r="R33" s="7" t="n">
        <v>0</v>
      </c>
      <c r="S33" s="7" t="n">
        <v>0</v>
      </c>
      <c r="T33" s="7" t="n">
        <v>4</v>
      </c>
      <c r="U33" s="7">
        <f>ROUND(T33*BP33/100,0)*100</f>
        <v/>
      </c>
      <c r="V33" s="7" t="n">
        <v>0</v>
      </c>
      <c r="W33" s="7">
        <f>O33-U33</f>
        <v/>
      </c>
      <c r="X33" s="7" t="n">
        <v>0</v>
      </c>
      <c r="Y33" s="7" t="n">
        <v>1645</v>
      </c>
      <c r="Z33" s="7" t="n">
        <v>1</v>
      </c>
      <c r="AA33" s="7" t="n">
        <v>0</v>
      </c>
      <c r="AB33" s="7" t="n">
        <v>0</v>
      </c>
      <c r="AC33" s="7" t="n">
        <v>0</v>
      </c>
      <c r="AD33" s="7" t="n">
        <v>4</v>
      </c>
      <c r="AE33" s="7">
        <f>ROUND(AD33*BP33/100,0)*100</f>
        <v/>
      </c>
      <c r="AF33" s="7" t="n">
        <v>0</v>
      </c>
      <c r="AG33" s="7">
        <f>Y33-AE33</f>
        <v/>
      </c>
      <c r="AH33" s="7" t="n">
        <v>1</v>
      </c>
      <c r="AI33" s="7" t="n">
        <v>33737.25</v>
      </c>
      <c r="AJ33" s="7" t="n">
        <v>21</v>
      </c>
      <c r="AK33" s="7" t="n">
        <v>0</v>
      </c>
      <c r="AL33" s="7" t="n">
        <v>0</v>
      </c>
      <c r="AM33" s="7" t="n">
        <v>0</v>
      </c>
      <c r="AN33" s="7" t="n">
        <v>4</v>
      </c>
      <c r="AO33" s="7">
        <f>ROUND(AN33*BP33/100,0)*100</f>
        <v/>
      </c>
      <c r="AP33" s="7" t="n">
        <v>0</v>
      </c>
      <c r="AQ33" s="7">
        <f>AI33-AO33</f>
        <v/>
      </c>
      <c r="AR33" s="7" t="n">
        <v>1</v>
      </c>
      <c r="AS33" s="7" t="n">
        <v>17946</v>
      </c>
      <c r="AT33" s="7" t="n">
        <v>10</v>
      </c>
      <c r="AU33" s="7" t="n">
        <v>0</v>
      </c>
      <c r="AV33" s="7" t="n">
        <v>0</v>
      </c>
      <c r="AW33" s="7" t="n">
        <v>0</v>
      </c>
      <c r="AX33" s="7" t="n">
        <v>2</v>
      </c>
      <c r="AY33" s="7">
        <f>ROUND(AX33*BP33/100,0)*100</f>
        <v/>
      </c>
      <c r="AZ33" s="7" t="n">
        <v>0</v>
      </c>
      <c r="BA33" s="7">
        <f>AS33-AY33</f>
        <v/>
      </c>
      <c r="BB33" s="7" t="n">
        <v>2</v>
      </c>
      <c r="BC33" s="6" t="n"/>
      <c r="BD33" s="7">
        <f>SUM(J33,T33,AD33,AN33,AX33)</f>
        <v/>
      </c>
      <c r="BE33" s="7">
        <f>SUM(F33,P33,Z33,AJ33,AT33)</f>
        <v/>
      </c>
      <c r="BF33" s="7">
        <f>SUM(N33,X33,AH33,AR33,BB33)</f>
        <v/>
      </c>
      <c r="BG33" s="7">
        <f>SUM(L33,V33,AF33,AP33,AZ33)</f>
        <v/>
      </c>
      <c r="BH33" s="7">
        <f>SUM(I33,S33,AC33,AM33,AW33)</f>
        <v/>
      </c>
      <c r="BI33" s="7" t="n">
        <v>0</v>
      </c>
      <c r="BJ33" s="7">
        <f>SUM(H33,R33,AB33,AL33,AV33)</f>
        <v/>
      </c>
      <c r="BK33" s="7">
        <f>SUM(K33,U33,AE33,AO33,AY33)</f>
        <v/>
      </c>
      <c r="BL33" s="7">
        <f>SUM(E33,O33,Y33,AI33,AS33)</f>
        <v/>
      </c>
      <c r="BM33" s="7">
        <f>SUM(G33,Q33,AA33,AK33,AU33)</f>
        <v/>
      </c>
      <c r="BN33" s="7" t="n">
        <v>0</v>
      </c>
      <c r="BO33" s="7">
        <f>BL33+BM33+BN33</f>
        <v/>
      </c>
      <c r="BP33" s="7" t="n">
        <v>1713.361111111111</v>
      </c>
      <c r="BQ33" s="7">
        <f>BO33/31*31</f>
        <v/>
      </c>
      <c r="BR33" s="7">
        <f>IFERROR(BL33/BE33,0)</f>
        <v/>
      </c>
    </row>
    <row r="34">
      <c r="A34" s="6" t="n">
        <v>24</v>
      </c>
      <c r="B34" s="6" t="inlineStr">
        <is>
          <t>2026-03-01</t>
        </is>
      </c>
      <c r="C34" s="6" t="inlineStr">
        <is>
          <t>ТВК</t>
        </is>
      </c>
      <c r="D34" s="6" t="inlineStr">
        <is>
          <t>Стрежнев Сергей Александрович</t>
        </is>
      </c>
      <c r="E34" s="7" t="n">
        <v>0</v>
      </c>
      <c r="F34" s="7" t="n">
        <v>0</v>
      </c>
      <c r="G34" s="7" t="n">
        <v>0</v>
      </c>
      <c r="H34" s="7" t="n">
        <v>0</v>
      </c>
      <c r="I34" s="7" t="n">
        <v>0</v>
      </c>
      <c r="J34" s="7" t="n">
        <v>20</v>
      </c>
      <c r="K34" s="7">
        <f>ROUND(J34*BP34/100,0)*100</f>
        <v/>
      </c>
      <c r="L34" s="7" t="n">
        <v>0</v>
      </c>
      <c r="M34" s="7">
        <f>E34-K34</f>
        <v/>
      </c>
      <c r="N34" s="7" t="n">
        <v>0</v>
      </c>
      <c r="O34" s="7" t="n">
        <v>38748</v>
      </c>
      <c r="P34" s="7" t="n">
        <v>19</v>
      </c>
      <c r="Q34" s="7" t="n">
        <v>0</v>
      </c>
      <c r="R34" s="7" t="n">
        <v>0</v>
      </c>
      <c r="S34" s="7" t="n">
        <v>0</v>
      </c>
      <c r="T34" s="7" t="n">
        <v>20</v>
      </c>
      <c r="U34" s="7">
        <f>ROUND(T34*BP34/100,0)*100</f>
        <v/>
      </c>
      <c r="V34" s="7" t="n">
        <v>0</v>
      </c>
      <c r="W34" s="7">
        <f>O34-U34</f>
        <v/>
      </c>
      <c r="X34" s="7" t="n">
        <v>0</v>
      </c>
      <c r="Y34" s="7" t="n">
        <v>45344</v>
      </c>
      <c r="Z34" s="7" t="n">
        <v>20</v>
      </c>
      <c r="AA34" s="7" t="n">
        <v>0</v>
      </c>
      <c r="AB34" s="7" t="n">
        <v>0</v>
      </c>
      <c r="AC34" s="7" t="n">
        <v>0</v>
      </c>
      <c r="AD34" s="7" t="n">
        <v>20</v>
      </c>
      <c r="AE34" s="7">
        <f>ROUND(AD34*BP34/100,0)*100</f>
        <v/>
      </c>
      <c r="AF34" s="7" t="n">
        <v>0</v>
      </c>
      <c r="AG34" s="7">
        <f>Y34-AE34</f>
        <v/>
      </c>
      <c r="AH34" s="7" t="n">
        <v>0</v>
      </c>
      <c r="AI34" s="7" t="n">
        <v>45315.83</v>
      </c>
      <c r="AJ34" s="7" t="n">
        <v>20</v>
      </c>
      <c r="AK34" s="7" t="n">
        <v>0</v>
      </c>
      <c r="AL34" s="7" t="n">
        <v>0</v>
      </c>
      <c r="AM34" s="7" t="n">
        <v>0</v>
      </c>
      <c r="AN34" s="7" t="n">
        <v>20</v>
      </c>
      <c r="AO34" s="7">
        <f>ROUND(AN34*BP34/100,0)*100</f>
        <v/>
      </c>
      <c r="AP34" s="7" t="n">
        <v>0</v>
      </c>
      <c r="AQ34" s="7">
        <f>AI34-AO34</f>
        <v/>
      </c>
      <c r="AR34" s="7" t="n">
        <v>1</v>
      </c>
      <c r="AS34" s="7" t="n">
        <v>23047.75</v>
      </c>
      <c r="AT34" s="7" t="n">
        <v>10</v>
      </c>
      <c r="AU34" s="7" t="n">
        <v>0</v>
      </c>
      <c r="AV34" s="7" t="n">
        <v>0</v>
      </c>
      <c r="AW34" s="7" t="n">
        <v>0</v>
      </c>
      <c r="AX34" s="7" t="n">
        <v>9</v>
      </c>
      <c r="AY34" s="7">
        <f>ROUND(AX34*BP34/100,0)*100</f>
        <v/>
      </c>
      <c r="AZ34" s="7" t="n">
        <v>0</v>
      </c>
      <c r="BA34" s="7">
        <f>AS34-AY34</f>
        <v/>
      </c>
      <c r="BB34" s="7" t="n">
        <v>1</v>
      </c>
      <c r="BC34" s="6" t="n"/>
      <c r="BD34" s="7">
        <f>SUM(J34,T34,AD34,AN34,AX34)</f>
        <v/>
      </c>
      <c r="BE34" s="7">
        <f>SUM(F34,P34,Z34,AJ34,AT34)</f>
        <v/>
      </c>
      <c r="BF34" s="7">
        <f>SUM(N34,X34,AH34,AR34,BB34)</f>
        <v/>
      </c>
      <c r="BG34" s="7">
        <f>SUM(L34,V34,AF34,AP34,AZ34)</f>
        <v/>
      </c>
      <c r="BH34" s="7">
        <f>SUM(I34,S34,AC34,AM34,AW34)</f>
        <v/>
      </c>
      <c r="BI34" s="7" t="n">
        <v>0</v>
      </c>
      <c r="BJ34" s="7">
        <f>SUM(H34,R34,AB34,AL34,AV34)</f>
        <v/>
      </c>
      <c r="BK34" s="7">
        <f>SUM(K34,U34,AE34,AO34,AY34)</f>
        <v/>
      </c>
      <c r="BL34" s="7">
        <f>SUM(E34,O34,Y34,AI34,AS34)</f>
        <v/>
      </c>
      <c r="BM34" s="7">
        <f>SUM(G34,Q34,AA34,AK34,AU34)</f>
        <v/>
      </c>
      <c r="BN34" s="7" t="n">
        <v>0</v>
      </c>
      <c r="BO34" s="7">
        <f>BL34+BM34+BN34</f>
        <v/>
      </c>
      <c r="BP34" s="7" t="n">
        <v>2320.691860465116</v>
      </c>
      <c r="BQ34" s="7">
        <f>BO34/31*31</f>
        <v/>
      </c>
      <c r="BR34" s="7">
        <f>IFERROR(BL34/BE34,0)</f>
        <v/>
      </c>
    </row>
    <row r="35">
      <c r="A35" s="6" t="n">
        <v>25</v>
      </c>
      <c r="B35" s="6" t="inlineStr">
        <is>
          <t>2026-03-01</t>
        </is>
      </c>
      <c r="C35" s="6" t="inlineStr">
        <is>
          <t>МТ</t>
        </is>
      </c>
      <c r="D35" s="6" t="inlineStr">
        <is>
          <t>Шуваев Данил Александрович</t>
        </is>
      </c>
      <c r="E35" s="7" t="n">
        <v>66849.62000000001</v>
      </c>
      <c r="F35" s="7" t="n">
        <v>38</v>
      </c>
      <c r="G35" s="7" t="n">
        <v>0</v>
      </c>
      <c r="H35" s="7" t="n">
        <v>0</v>
      </c>
      <c r="I35" s="7" t="n">
        <v>3</v>
      </c>
      <c r="J35" s="7" t="n">
        <v>38</v>
      </c>
      <c r="K35" s="7">
        <f>ROUND(J35*BP35/100,0)*100</f>
        <v/>
      </c>
      <c r="L35" s="7" t="n">
        <v>0</v>
      </c>
      <c r="M35" s="7">
        <f>E35-K35</f>
        <v/>
      </c>
      <c r="N35" s="7" t="n">
        <v>0</v>
      </c>
      <c r="O35" s="7" t="n">
        <v>66317.71000000001</v>
      </c>
      <c r="P35" s="7" t="n">
        <v>37</v>
      </c>
      <c r="Q35" s="7" t="n">
        <v>0</v>
      </c>
      <c r="R35" s="7" t="n">
        <v>0</v>
      </c>
      <c r="S35" s="7" t="n">
        <v>1</v>
      </c>
      <c r="T35" s="7" t="n">
        <v>38</v>
      </c>
      <c r="U35" s="7">
        <f>ROUND(T35*BP35/100,0)*100</f>
        <v/>
      </c>
      <c r="V35" s="7" t="n">
        <v>0</v>
      </c>
      <c r="W35" s="7">
        <f>O35-U35</f>
        <v/>
      </c>
      <c r="X35" s="7" t="n">
        <v>2</v>
      </c>
      <c r="Y35" s="7" t="n">
        <v>74724.00000000001</v>
      </c>
      <c r="Z35" s="7" t="n">
        <v>40</v>
      </c>
      <c r="AA35" s="7" t="n">
        <v>0</v>
      </c>
      <c r="AB35" s="7" t="n">
        <v>0</v>
      </c>
      <c r="AC35" s="7" t="n">
        <v>4</v>
      </c>
      <c r="AD35" s="7" t="n">
        <v>38</v>
      </c>
      <c r="AE35" s="7">
        <f>ROUND(AD35*BP35/100,0)*100</f>
        <v/>
      </c>
      <c r="AF35" s="7" t="n">
        <v>0</v>
      </c>
      <c r="AG35" s="7">
        <f>Y35-AE35</f>
        <v/>
      </c>
      <c r="AH35" s="7" t="n">
        <v>0</v>
      </c>
      <c r="AI35" s="7" t="n">
        <v>73103.51999999999</v>
      </c>
      <c r="AJ35" s="7" t="n">
        <v>40</v>
      </c>
      <c r="AK35" s="7" t="n">
        <v>0</v>
      </c>
      <c r="AL35" s="7" t="n">
        <v>0</v>
      </c>
      <c r="AM35" s="7" t="n">
        <v>6</v>
      </c>
      <c r="AN35" s="7" t="n">
        <v>38</v>
      </c>
      <c r="AO35" s="7">
        <f>ROUND(AN35*BP35/100,0)*100</f>
        <v/>
      </c>
      <c r="AP35" s="7" t="n">
        <v>0</v>
      </c>
      <c r="AQ35" s="7">
        <f>AI35-AO35</f>
        <v/>
      </c>
      <c r="AR35" s="7" t="n">
        <v>0</v>
      </c>
      <c r="AS35" s="7" t="n">
        <v>27774.53</v>
      </c>
      <c r="AT35" s="7" t="n">
        <v>15</v>
      </c>
      <c r="AU35" s="7" t="n">
        <v>0</v>
      </c>
      <c r="AV35" s="7" t="n">
        <v>0</v>
      </c>
      <c r="AW35" s="7" t="n">
        <v>0</v>
      </c>
      <c r="AX35" s="7" t="n">
        <v>16</v>
      </c>
      <c r="AY35" s="7">
        <f>ROUND(AX35*BP35/100,0)*100</f>
        <v/>
      </c>
      <c r="AZ35" s="7" t="n">
        <v>0</v>
      </c>
      <c r="BA35" s="7">
        <f>AS35-AY35</f>
        <v/>
      </c>
      <c r="BB35" s="7" t="n">
        <v>0</v>
      </c>
      <c r="BC35" s="6" t="n"/>
      <c r="BD35" s="7">
        <f>SUM(J35,T35,AD35,AN35,AX35)</f>
        <v/>
      </c>
      <c r="BE35" s="7">
        <f>SUM(F35,P35,Z35,AJ35,AT35)</f>
        <v/>
      </c>
      <c r="BF35" s="7">
        <f>SUM(N35,X35,AH35,AR35,BB35)</f>
        <v/>
      </c>
      <c r="BG35" s="7">
        <f>SUM(L35,V35,AF35,AP35,AZ35)</f>
        <v/>
      </c>
      <c r="BH35" s="7">
        <f>SUM(I35,S35,AC35,AM35,AW35)</f>
        <v/>
      </c>
      <c r="BI35" s="7" t="n">
        <v>0</v>
      </c>
      <c r="BJ35" s="7">
        <f>SUM(H35,R35,AB35,AL35,AV35)</f>
        <v/>
      </c>
      <c r="BK35" s="7">
        <f>SUM(K35,U35,AE35,AO35,AY35)</f>
        <v/>
      </c>
      <c r="BL35" s="7">
        <f>SUM(E35,O35,Y35,AI35,AS35)</f>
        <v/>
      </c>
      <c r="BM35" s="7">
        <f>SUM(G35,Q35,AA35,AK35,AU35)</f>
        <v/>
      </c>
      <c r="BN35" s="7" t="n">
        <v>0</v>
      </c>
      <c r="BO35" s="7">
        <f>BL35+BM35+BN35</f>
        <v/>
      </c>
      <c r="BP35" s="7" t="n">
        <v>1701.793803680982</v>
      </c>
      <c r="BQ35" s="7">
        <f>BO35/31*31</f>
        <v/>
      </c>
      <c r="BR35" s="7">
        <f>IFERROR(BL35/BE35,0)</f>
        <v/>
      </c>
    </row>
    <row r="36">
      <c r="A36" s="6" t="n">
        <v>26</v>
      </c>
      <c r="B36" s="6" t="inlineStr">
        <is>
          <t>2026-03-01</t>
        </is>
      </c>
      <c r="C36" s="6" t="inlineStr">
        <is>
          <t>ПТ</t>
        </is>
      </c>
      <c r="D36" s="6" t="inlineStr">
        <is>
          <t>Шумилова Наталья Альбертовна</t>
        </is>
      </c>
      <c r="E36" s="7" t="n">
        <v>6254.17</v>
      </c>
      <c r="F36" s="7" t="n">
        <v>4</v>
      </c>
      <c r="G36" s="7" t="n">
        <v>0</v>
      </c>
      <c r="H36" s="7" t="n">
        <v>0</v>
      </c>
      <c r="I36" s="7" t="n">
        <v>0</v>
      </c>
      <c r="J36" s="7" t="n">
        <v>2</v>
      </c>
      <c r="K36" s="7">
        <f>ROUND(J36*BP36/100,0)*100</f>
        <v/>
      </c>
      <c r="L36" s="7" t="n">
        <v>0</v>
      </c>
      <c r="M36" s="7">
        <f>E36-K36</f>
        <v/>
      </c>
      <c r="N36" s="7" t="n">
        <v>0</v>
      </c>
      <c r="O36" s="7" t="n">
        <v>13226.84</v>
      </c>
      <c r="P36" s="7" t="n">
        <v>8</v>
      </c>
      <c r="Q36" s="7" t="n">
        <v>0</v>
      </c>
      <c r="R36" s="7" t="n">
        <v>0</v>
      </c>
      <c r="S36" s="7" t="n">
        <v>1</v>
      </c>
      <c r="T36" s="7" t="n">
        <v>2</v>
      </c>
      <c r="U36" s="7">
        <f>ROUND(T36*BP36/100,0)*100</f>
        <v/>
      </c>
      <c r="V36" s="7" t="n">
        <v>0</v>
      </c>
      <c r="W36" s="7">
        <f>O36-U36</f>
        <v/>
      </c>
      <c r="X36" s="7" t="n">
        <v>0</v>
      </c>
      <c r="Y36" s="7" t="n">
        <v>13962.49</v>
      </c>
      <c r="Z36" s="7" t="n">
        <v>8</v>
      </c>
      <c r="AA36" s="7" t="n">
        <v>0</v>
      </c>
      <c r="AB36" s="7" t="n">
        <v>0</v>
      </c>
      <c r="AC36" s="7" t="n">
        <v>0</v>
      </c>
      <c r="AD36" s="7" t="n">
        <v>2</v>
      </c>
      <c r="AE36" s="7">
        <f>ROUND(AD36*BP36/100,0)*100</f>
        <v/>
      </c>
      <c r="AF36" s="7" t="n">
        <v>0</v>
      </c>
      <c r="AG36" s="7">
        <f>Y36-AE36</f>
        <v/>
      </c>
      <c r="AH36" s="7" t="n">
        <v>0</v>
      </c>
      <c r="AI36" s="7" t="n">
        <v>5545</v>
      </c>
      <c r="AJ36" s="7" t="n">
        <v>3</v>
      </c>
      <c r="AK36" s="7" t="n">
        <v>0</v>
      </c>
      <c r="AL36" s="7" t="n">
        <v>0</v>
      </c>
      <c r="AM36" s="7" t="n">
        <v>0</v>
      </c>
      <c r="AN36" s="7" t="n">
        <v>2</v>
      </c>
      <c r="AO36" s="7">
        <f>ROUND(AN36*BP36/100,0)*100</f>
        <v/>
      </c>
      <c r="AP36" s="7" t="n">
        <v>0</v>
      </c>
      <c r="AQ36" s="7">
        <f>AI36-AO36</f>
        <v/>
      </c>
      <c r="AR36" s="7" t="n">
        <v>0</v>
      </c>
      <c r="AS36" s="7" t="n">
        <v>3655</v>
      </c>
      <c r="AT36" s="7" t="n">
        <v>2</v>
      </c>
      <c r="AU36" s="7" t="n">
        <v>0</v>
      </c>
      <c r="AV36" s="7" t="n">
        <v>0</v>
      </c>
      <c r="AW36" s="7" t="n">
        <v>0</v>
      </c>
      <c r="AX36" s="7" t="n">
        <v>1</v>
      </c>
      <c r="AY36" s="7">
        <f>ROUND(AX36*BP36/100,0)*100</f>
        <v/>
      </c>
      <c r="AZ36" s="7" t="n">
        <v>0</v>
      </c>
      <c r="BA36" s="7">
        <f>AS36-AY36</f>
        <v/>
      </c>
      <c r="BB36" s="7" t="n">
        <v>0</v>
      </c>
      <c r="BC36" s="6" t="n"/>
      <c r="BD36" s="7">
        <f>SUM(J36,T36,AD36,AN36,AX36)</f>
        <v/>
      </c>
      <c r="BE36" s="7">
        <f>SUM(F36,P36,Z36,AJ36,AT36)</f>
        <v/>
      </c>
      <c r="BF36" s="7">
        <f>SUM(N36,X36,AH36,AR36,BB36)</f>
        <v/>
      </c>
      <c r="BG36" s="7">
        <f>SUM(L36,V36,AF36,AP36,AZ36)</f>
        <v/>
      </c>
      <c r="BH36" s="7">
        <f>SUM(I36,S36,AC36,AM36,AW36)</f>
        <v/>
      </c>
      <c r="BI36" s="7" t="n">
        <v>0</v>
      </c>
      <c r="BJ36" s="7">
        <f>SUM(H36,R36,AB36,AL36,AV36)</f>
        <v/>
      </c>
      <c r="BK36" s="7">
        <f>SUM(K36,U36,AE36,AO36,AY36)</f>
        <v/>
      </c>
      <c r="BL36" s="7">
        <f>SUM(E36,O36,Y36,AI36,AS36)</f>
        <v/>
      </c>
      <c r="BM36" s="7">
        <f>SUM(G36,Q36,AA36,AK36,AU36)</f>
        <v/>
      </c>
      <c r="BN36" s="7" t="n">
        <v>0</v>
      </c>
      <c r="BO36" s="7">
        <f>BL36+BM36+BN36</f>
        <v/>
      </c>
      <c r="BP36" s="7" t="n">
        <v>1751.833333333333</v>
      </c>
      <c r="BQ36" s="7">
        <f>BO36/31*31</f>
        <v/>
      </c>
      <c r="BR36" s="7">
        <f>IFERROR(BL36/BE36,0)</f>
        <v/>
      </c>
    </row>
    <row r="37">
      <c r="A37" s="8" t="n"/>
      <c r="B37" s="8" t="n"/>
      <c r="C37" s="8" t="n"/>
      <c r="D37" s="8" t="inlineStr">
        <is>
          <t>Итого ТЗ</t>
        </is>
      </c>
      <c r="E37" s="9">
        <f>SUM(E18:E36)</f>
        <v/>
      </c>
      <c r="F37" s="9">
        <f>SUM(F18:F36)</f>
        <v/>
      </c>
      <c r="G37" s="9">
        <f>SUM(G18:G36)</f>
        <v/>
      </c>
      <c r="H37" s="9">
        <f>SUM(H18:H36)</f>
        <v/>
      </c>
      <c r="I37" s="9">
        <f>SUM(I18:I36)</f>
        <v/>
      </c>
      <c r="J37" s="9">
        <f>SUM(J18:J36)</f>
        <v/>
      </c>
      <c r="K37" s="9">
        <f>SUM(K18:K36)</f>
        <v/>
      </c>
      <c r="L37" s="9">
        <f>SUM(L18:L36)</f>
        <v/>
      </c>
      <c r="M37" s="9">
        <f>SUM(M18:M36)</f>
        <v/>
      </c>
      <c r="N37" s="9">
        <f>SUM(N18:N36)</f>
        <v/>
      </c>
      <c r="O37" s="9">
        <f>SUM(O18:O36)</f>
        <v/>
      </c>
      <c r="P37" s="9">
        <f>SUM(P18:P36)</f>
        <v/>
      </c>
      <c r="Q37" s="9">
        <f>SUM(Q18:Q36)</f>
        <v/>
      </c>
      <c r="R37" s="9">
        <f>SUM(R18:R36)</f>
        <v/>
      </c>
      <c r="S37" s="9">
        <f>SUM(S18:S36)</f>
        <v/>
      </c>
      <c r="T37" s="9">
        <f>SUM(T18:T36)</f>
        <v/>
      </c>
      <c r="U37" s="9">
        <f>SUM(U18:U36)</f>
        <v/>
      </c>
      <c r="V37" s="9">
        <f>SUM(V18:V36)</f>
        <v/>
      </c>
      <c r="W37" s="9">
        <f>SUM(W18:W36)</f>
        <v/>
      </c>
      <c r="X37" s="9">
        <f>SUM(X18:X36)</f>
        <v/>
      </c>
      <c r="Y37" s="9">
        <f>SUM(Y18:Y36)</f>
        <v/>
      </c>
      <c r="Z37" s="9">
        <f>SUM(Z18:Z36)</f>
        <v/>
      </c>
      <c r="AA37" s="9">
        <f>SUM(AA18:AA36)</f>
        <v/>
      </c>
      <c r="AB37" s="9">
        <f>SUM(AB18:AB36)</f>
        <v/>
      </c>
      <c r="AC37" s="9">
        <f>SUM(AC18:AC36)</f>
        <v/>
      </c>
      <c r="AD37" s="9">
        <f>SUM(AD18:AD36)</f>
        <v/>
      </c>
      <c r="AE37" s="9">
        <f>SUM(AE18:AE36)</f>
        <v/>
      </c>
      <c r="AF37" s="9">
        <f>SUM(AF18:AF36)</f>
        <v/>
      </c>
      <c r="AG37" s="9">
        <f>SUM(AG18:AG36)</f>
        <v/>
      </c>
      <c r="AH37" s="9">
        <f>SUM(AH18:AH36)</f>
        <v/>
      </c>
      <c r="AI37" s="9">
        <f>SUM(AI18:AI36)</f>
        <v/>
      </c>
      <c r="AJ37" s="9">
        <f>SUM(AJ18:AJ36)</f>
        <v/>
      </c>
      <c r="AK37" s="9">
        <f>SUM(AK18:AK36)</f>
        <v/>
      </c>
      <c r="AL37" s="9">
        <f>SUM(AL18:AL36)</f>
        <v/>
      </c>
      <c r="AM37" s="9">
        <f>SUM(AM18:AM36)</f>
        <v/>
      </c>
      <c r="AN37" s="9">
        <f>SUM(AN18:AN36)</f>
        <v/>
      </c>
      <c r="AO37" s="9">
        <f>SUM(AO18:AO36)</f>
        <v/>
      </c>
      <c r="AP37" s="9">
        <f>SUM(AP18:AP36)</f>
        <v/>
      </c>
      <c r="AQ37" s="9">
        <f>SUM(AQ18:AQ36)</f>
        <v/>
      </c>
      <c r="AR37" s="9">
        <f>SUM(AR18:AR36)</f>
        <v/>
      </c>
      <c r="AS37" s="9">
        <f>SUM(AS18:AS36)</f>
        <v/>
      </c>
      <c r="AT37" s="9">
        <f>SUM(AT18:AT36)</f>
        <v/>
      </c>
      <c r="AU37" s="9">
        <f>SUM(AU18:AU36)</f>
        <v/>
      </c>
      <c r="AV37" s="9">
        <f>SUM(AV18:AV36)</f>
        <v/>
      </c>
      <c r="AW37" s="9">
        <f>SUM(AW18:AW36)</f>
        <v/>
      </c>
      <c r="AX37" s="9">
        <f>SUM(AX18:AX36)</f>
        <v/>
      </c>
      <c r="AY37" s="9">
        <f>SUM(AY18:AY36)</f>
        <v/>
      </c>
      <c r="AZ37" s="9">
        <f>SUM(AZ18:AZ36)</f>
        <v/>
      </c>
      <c r="BA37" s="9">
        <f>SUM(BA18:BA36)</f>
        <v/>
      </c>
      <c r="BB37" s="9">
        <f>SUM(BB18:BB36)</f>
        <v/>
      </c>
      <c r="BC37" s="9">
        <f>SUM(BC18:BC36)</f>
        <v/>
      </c>
      <c r="BD37" s="9">
        <f>SUM(BD18:BD36)</f>
        <v/>
      </c>
      <c r="BE37" s="9">
        <f>SUM(BE18:BE36)</f>
        <v/>
      </c>
      <c r="BF37" s="9">
        <f>SUM(BF18:BF36)</f>
        <v/>
      </c>
      <c r="BG37" s="9">
        <f>SUM(BG18:BG36)</f>
        <v/>
      </c>
      <c r="BH37" s="9">
        <f>SUM(BH18:BH36)</f>
        <v/>
      </c>
      <c r="BI37" s="9">
        <f>SUM(BI18:BI36)</f>
        <v/>
      </c>
      <c r="BJ37" s="9">
        <f>SUM(BJ18:BJ36)</f>
        <v/>
      </c>
      <c r="BK37" s="9">
        <f>SUM(BK18:BK36)</f>
        <v/>
      </c>
      <c r="BL37" s="9">
        <f>SUM(BL18:BL36)</f>
        <v/>
      </c>
      <c r="BM37" s="9">
        <f>SUM(BM18:BM36)</f>
        <v/>
      </c>
      <c r="BN37" s="9">
        <f>SUM(BN18:BN36)</f>
        <v/>
      </c>
      <c r="BO37" s="9">
        <f>SUM(BO18:BO36)</f>
        <v/>
      </c>
      <c r="BP37" s="9">
        <f>IFERROR(BK37/BD37,0)</f>
        <v/>
      </c>
      <c r="BQ37" s="9">
        <f>BO37/31*31</f>
        <v/>
      </c>
      <c r="BR37" s="9">
        <f>IFERROR(BL37/BE37,0)</f>
        <v/>
      </c>
    </row>
    <row r="39">
      <c r="A39" s="5" t="n"/>
      <c r="B39" s="5" t="n"/>
      <c r="C39" s="5" t="n"/>
      <c r="D39" s="5" t="inlineStr">
        <is>
          <t>ГРУППОВЫЕ ПРОГРАММЫ</t>
        </is>
      </c>
      <c r="E39" s="5" t="n"/>
      <c r="F39" s="5" t="n"/>
      <c r="G39" s="5" t="n"/>
      <c r="H39" s="5" t="n"/>
      <c r="I39" s="5" t="n"/>
      <c r="J39" s="5" t="n"/>
      <c r="K39" s="5" t="n"/>
      <c r="L39" s="5" t="n"/>
      <c r="M39" s="5" t="n"/>
      <c r="N39" s="5" t="n"/>
      <c r="O39" s="5" t="n"/>
      <c r="P39" s="5" t="n"/>
      <c r="Q39" s="5" t="n"/>
      <c r="R39" s="5" t="n"/>
      <c r="S39" s="5" t="n"/>
      <c r="T39" s="5" t="n"/>
      <c r="U39" s="5" t="n"/>
      <c r="V39" s="5" t="n"/>
      <c r="W39" s="5" t="n"/>
      <c r="X39" s="5" t="n"/>
      <c r="Y39" s="5" t="n"/>
      <c r="Z39" s="5" t="n"/>
      <c r="AA39" s="5" t="n"/>
      <c r="AB39" s="5" t="n"/>
      <c r="AC39" s="5" t="n"/>
      <c r="AD39" s="5" t="n"/>
      <c r="AE39" s="5" t="n"/>
      <c r="AF39" s="5" t="n"/>
      <c r="AG39" s="5" t="n"/>
      <c r="AH39" s="5" t="n"/>
      <c r="AI39" s="5" t="n"/>
      <c r="AJ39" s="5" t="n"/>
      <c r="AK39" s="5" t="n"/>
      <c r="AL39" s="5" t="n"/>
      <c r="AM39" s="5" t="n"/>
      <c r="AN39" s="5" t="n"/>
      <c r="AO39" s="5" t="n"/>
      <c r="AP39" s="5" t="n"/>
      <c r="AQ39" s="5" t="n"/>
      <c r="AR39" s="5" t="n"/>
      <c r="AS39" s="5" t="n"/>
      <c r="AT39" s="5" t="n"/>
      <c r="AU39" s="5" t="n"/>
      <c r="AV39" s="5" t="n"/>
      <c r="AW39" s="5" t="n"/>
      <c r="AX39" s="5" t="n"/>
      <c r="AY39" s="5" t="n"/>
      <c r="AZ39" s="5" t="n"/>
      <c r="BA39" s="5" t="n"/>
      <c r="BB39" s="5" t="n"/>
      <c r="BC39" s="5" t="n"/>
      <c r="BD39" s="5" t="n"/>
      <c r="BE39" s="5" t="n"/>
      <c r="BF39" s="5" t="n"/>
      <c r="BG39" s="5" t="n"/>
      <c r="BH39" s="5" t="n"/>
      <c r="BI39" s="5" t="n"/>
      <c r="BJ39" s="5" t="n"/>
      <c r="BK39" s="5" t="n"/>
      <c r="BL39" s="5" t="n"/>
      <c r="BM39" s="5" t="n"/>
      <c r="BN39" s="5" t="n"/>
      <c r="BO39" s="5" t="n"/>
      <c r="BP39" s="5" t="n"/>
      <c r="BQ39" s="5" t="n"/>
      <c r="BR39" s="5" t="n"/>
    </row>
    <row r="40">
      <c r="A40" s="4" t="inlineStr">
        <is>
          <t>№</t>
        </is>
      </c>
      <c r="B40" s="4" t="inlineStr">
        <is>
          <t>Дата начала</t>
        </is>
      </c>
      <c r="C40" s="4" t="inlineStr">
        <is>
          <t>Статус</t>
        </is>
      </c>
      <c r="D40" s="4" t="inlineStr">
        <is>
          <t>ФИО</t>
        </is>
      </c>
      <c r="E40" s="4" t="inlineStr">
        <is>
          <t>Факт $ из 1С</t>
        </is>
      </c>
      <c r="F40" s="4" t="inlineStr">
        <is>
          <t>Факт ПТ</t>
        </is>
      </c>
      <c r="G40" s="4" t="inlineStr">
        <is>
          <t>Факт $ МГ/секции</t>
        </is>
      </c>
      <c r="H40" s="4" t="inlineStr">
        <is>
          <t>Факт МГ/секции</t>
        </is>
      </c>
      <c r="I40" s="4" t="inlineStr">
        <is>
          <t>Факт ВПТ</t>
        </is>
      </c>
      <c r="J40" s="4" t="inlineStr">
        <is>
          <t>Тех. задание ПТ</t>
        </is>
      </c>
      <c r="K40" s="4" t="inlineStr">
        <is>
          <t>Тех задание $</t>
        </is>
      </c>
      <c r="L40" s="4" t="inlineStr">
        <is>
          <t>Тех. задание ВПТ</t>
        </is>
      </c>
      <c r="M40" s="4" t="inlineStr">
        <is>
          <t>Разница ПТ $</t>
        </is>
      </c>
      <c r="N40" s="4" t="inlineStr">
        <is>
          <t>Факт СПЛИТ</t>
        </is>
      </c>
      <c r="O40" s="4" t="inlineStr">
        <is>
          <t>Факт $ из 1С</t>
        </is>
      </c>
      <c r="P40" s="4" t="inlineStr">
        <is>
          <t>Факт ПТ</t>
        </is>
      </c>
      <c r="Q40" s="4" t="inlineStr">
        <is>
          <t>Факт $ МГ/секции</t>
        </is>
      </c>
      <c r="R40" s="4" t="inlineStr">
        <is>
          <t>Факт МГ/секции</t>
        </is>
      </c>
      <c r="S40" s="4" t="inlineStr">
        <is>
          <t>Факт ВПТ</t>
        </is>
      </c>
      <c r="T40" s="4" t="inlineStr">
        <is>
          <t>Тех. задание ПТ</t>
        </is>
      </c>
      <c r="U40" s="4" t="inlineStr">
        <is>
          <t>Тех задание $</t>
        </is>
      </c>
      <c r="V40" s="4" t="inlineStr">
        <is>
          <t>Тех. задание ВПТ</t>
        </is>
      </c>
      <c r="W40" s="4" t="inlineStr">
        <is>
          <t>Разница ПТ $</t>
        </is>
      </c>
      <c r="X40" s="4" t="inlineStr">
        <is>
          <t>Факт СПЛИТ</t>
        </is>
      </c>
      <c r="Y40" s="4" t="inlineStr">
        <is>
          <t>Факт $ из 1С</t>
        </is>
      </c>
      <c r="Z40" s="4" t="inlineStr">
        <is>
          <t>Факт ПТ</t>
        </is>
      </c>
      <c r="AA40" s="4" t="inlineStr">
        <is>
          <t>Факт $ МГ/секции</t>
        </is>
      </c>
      <c r="AB40" s="4" t="inlineStr">
        <is>
          <t>Факт МГ/секции</t>
        </is>
      </c>
      <c r="AC40" s="4" t="inlineStr">
        <is>
          <t>Факт ВПТ</t>
        </is>
      </c>
      <c r="AD40" s="4" t="inlineStr">
        <is>
          <t>Тех. задание ПТ</t>
        </is>
      </c>
      <c r="AE40" s="4" t="inlineStr">
        <is>
          <t>Тех задание $</t>
        </is>
      </c>
      <c r="AF40" s="4" t="inlineStr">
        <is>
          <t>Тех. задание ВПТ</t>
        </is>
      </c>
      <c r="AG40" s="4" t="inlineStr">
        <is>
          <t>Разница ПТ $</t>
        </is>
      </c>
      <c r="AH40" s="4" t="inlineStr">
        <is>
          <t>Факт СПЛИТ</t>
        </is>
      </c>
      <c r="AI40" s="4" t="inlineStr">
        <is>
          <t>Факт $ из 1С</t>
        </is>
      </c>
      <c r="AJ40" s="4" t="inlineStr">
        <is>
          <t>Факт ПТ</t>
        </is>
      </c>
      <c r="AK40" s="4" t="inlineStr">
        <is>
          <t>Факт $ МГ/секции</t>
        </is>
      </c>
      <c r="AL40" s="4" t="inlineStr">
        <is>
          <t>Факт МГ/секции</t>
        </is>
      </c>
      <c r="AM40" s="4" t="inlineStr">
        <is>
          <t>Факт ВПТ</t>
        </is>
      </c>
      <c r="AN40" s="4" t="inlineStr">
        <is>
          <t>Тех. задание ПТ</t>
        </is>
      </c>
      <c r="AO40" s="4" t="inlineStr">
        <is>
          <t>Тех задание $</t>
        </is>
      </c>
      <c r="AP40" s="4" t="inlineStr">
        <is>
          <t>Тех. задание ВПТ</t>
        </is>
      </c>
      <c r="AQ40" s="4" t="inlineStr">
        <is>
          <t>Разница ПТ $</t>
        </is>
      </c>
      <c r="AR40" s="4" t="inlineStr">
        <is>
          <t>Факт СПЛИТ</t>
        </is>
      </c>
      <c r="AS40" s="4" t="inlineStr">
        <is>
          <t>Факт $ из 1С</t>
        </is>
      </c>
      <c r="AT40" s="4" t="inlineStr">
        <is>
          <t>Факт ПТ</t>
        </is>
      </c>
      <c r="AU40" s="4" t="inlineStr">
        <is>
          <t>Факт $ МГ/секции</t>
        </is>
      </c>
      <c r="AV40" s="4" t="inlineStr">
        <is>
          <t>Факт МГ/секции</t>
        </is>
      </c>
      <c r="AW40" s="4" t="inlineStr">
        <is>
          <t>Факт ВПТ</t>
        </is>
      </c>
      <c r="AX40" s="4" t="inlineStr">
        <is>
          <t>Тех. задание ПТ</t>
        </is>
      </c>
      <c r="AY40" s="4" t="inlineStr">
        <is>
          <t>Тех задание $</t>
        </is>
      </c>
      <c r="AZ40" s="4" t="inlineStr">
        <is>
          <t>Тех. задание ВПТ</t>
        </is>
      </c>
      <c r="BA40" s="4" t="inlineStr">
        <is>
          <t>Разница ПТ $</t>
        </is>
      </c>
      <c r="BB40" s="4" t="inlineStr">
        <is>
          <t>Факт СПЛИТ</t>
        </is>
      </c>
      <c r="BC40" s="4" t="inlineStr"/>
      <c r="BD40" s="4" t="inlineStr">
        <is>
          <t>Тех. задание ПТ</t>
        </is>
      </c>
      <c r="BE40" s="4" t="inlineStr">
        <is>
          <t>Факт ПТ</t>
        </is>
      </c>
      <c r="BF40" s="4" t="inlineStr">
        <is>
          <t>Факт СПЛИТ</t>
        </is>
      </c>
      <c r="BG40" s="4" t="inlineStr">
        <is>
          <t>Тех. задание ВПТ</t>
        </is>
      </c>
      <c r="BH40" s="4" t="inlineStr">
        <is>
          <t>Факт ВПТ</t>
        </is>
      </c>
      <c r="BI40" s="4" t="inlineStr">
        <is>
          <t>Тех. задание</t>
        </is>
      </c>
      <c r="BJ40" s="4" t="inlineStr">
        <is>
          <t>Факт</t>
        </is>
      </c>
      <c r="BK40" s="4" t="inlineStr">
        <is>
          <t>Тех задание $</t>
        </is>
      </c>
      <c r="BL40" s="4" t="inlineStr">
        <is>
          <t>Факт ПТ 1С $</t>
        </is>
      </c>
      <c r="BM40" s="4" t="inlineStr">
        <is>
          <t>Факт МГ/секции 1С $</t>
        </is>
      </c>
      <c r="BN40" s="4" t="inlineStr">
        <is>
          <t>Прочие услуги $</t>
        </is>
      </c>
      <c r="BO40" s="4" t="inlineStr">
        <is>
          <t>Факт общий $</t>
        </is>
      </c>
      <c r="BP40" s="4" t="inlineStr">
        <is>
          <t>Средняя стоимость ПТ прошлого месяца $</t>
        </is>
      </c>
      <c r="BQ40" s="4" t="inlineStr">
        <is>
          <t>Ранрейт $</t>
        </is>
      </c>
      <c r="BR40" s="4" t="inlineStr">
        <is>
          <t>Средняя стоимость ПТ на новый месяц</t>
        </is>
      </c>
    </row>
    <row r="41">
      <c r="A41" s="6" t="n">
        <v>27</v>
      </c>
      <c r="B41" s="6" t="inlineStr">
        <is>
          <t>2026-03-01</t>
        </is>
      </c>
      <c r="C41" s="6" t="inlineStr">
        <is>
          <t>ПТ</t>
        </is>
      </c>
      <c r="D41" s="6" t="inlineStr">
        <is>
          <t>Блинова Мария Александровна</t>
        </is>
      </c>
      <c r="E41" s="7" t="n">
        <v>11783.5</v>
      </c>
      <c r="F41" s="7" t="n">
        <v>7</v>
      </c>
      <c r="G41" s="7" t="n">
        <v>19362</v>
      </c>
      <c r="H41" s="7" t="n">
        <v>28</v>
      </c>
      <c r="I41" s="7" t="n">
        <v>0</v>
      </c>
      <c r="J41" s="7" t="n">
        <v>40</v>
      </c>
      <c r="K41" s="7">
        <f>ROUND(J41*BP41/100,0)*100</f>
        <v/>
      </c>
      <c r="L41" s="7" t="n">
        <v>0</v>
      </c>
      <c r="M41" s="7">
        <f>E41-K41</f>
        <v/>
      </c>
      <c r="N41" s="7" t="n">
        <v>1</v>
      </c>
      <c r="O41" s="7" t="n">
        <v>6538</v>
      </c>
      <c r="P41" s="7" t="n">
        <v>4</v>
      </c>
      <c r="Q41" s="7" t="n">
        <v>20880</v>
      </c>
      <c r="R41" s="7" t="n">
        <v>30</v>
      </c>
      <c r="S41" s="7" t="n">
        <v>0</v>
      </c>
      <c r="T41" s="7" t="n">
        <v>40</v>
      </c>
      <c r="U41" s="7">
        <f>ROUND(T41*BP41/100,0)*100</f>
        <v/>
      </c>
      <c r="V41" s="7" t="n">
        <v>0</v>
      </c>
      <c r="W41" s="7">
        <f>O41-U41</f>
        <v/>
      </c>
      <c r="X41" s="7" t="n">
        <v>1</v>
      </c>
      <c r="Y41" s="7" t="n">
        <v>12317</v>
      </c>
      <c r="Z41" s="7" t="n">
        <v>8</v>
      </c>
      <c r="AA41" s="7" t="n">
        <v>32262.5</v>
      </c>
      <c r="AB41" s="7" t="n">
        <v>47</v>
      </c>
      <c r="AC41" s="7" t="n">
        <v>0</v>
      </c>
      <c r="AD41" s="7" t="n">
        <v>40</v>
      </c>
      <c r="AE41" s="7">
        <f>ROUND(AD41*BP41/100,0)*100</f>
        <v/>
      </c>
      <c r="AF41" s="7" t="n">
        <v>0</v>
      </c>
      <c r="AG41" s="7">
        <f>Y41-AE41</f>
        <v/>
      </c>
      <c r="AH41" s="7" t="n">
        <v>0</v>
      </c>
      <c r="AI41" s="7" t="n">
        <v>15419.5</v>
      </c>
      <c r="AJ41" s="7" t="n">
        <v>10</v>
      </c>
      <c r="AK41" s="7" t="n">
        <v>23357.5</v>
      </c>
      <c r="AL41" s="7" t="n">
        <v>34</v>
      </c>
      <c r="AM41" s="7" t="n">
        <v>2</v>
      </c>
      <c r="AN41" s="7" t="n">
        <v>40</v>
      </c>
      <c r="AO41" s="7">
        <f>ROUND(AN41*BP41/100,0)*100</f>
        <v/>
      </c>
      <c r="AP41" s="7" t="n">
        <v>0</v>
      </c>
      <c r="AQ41" s="7">
        <f>AI41-AO41</f>
        <v/>
      </c>
      <c r="AR41" s="7" t="n">
        <v>0</v>
      </c>
      <c r="AS41" s="7" t="n">
        <v>6048</v>
      </c>
      <c r="AT41" s="7" t="n">
        <v>4</v>
      </c>
      <c r="AU41" s="7" t="n">
        <v>12445</v>
      </c>
      <c r="AV41" s="7" t="n">
        <v>18</v>
      </c>
      <c r="AW41" s="7" t="n">
        <v>0</v>
      </c>
      <c r="AX41" s="7" t="n">
        <v>17</v>
      </c>
      <c r="AY41" s="7">
        <f>ROUND(AX41*BP41/100,0)*100</f>
        <v/>
      </c>
      <c r="AZ41" s="7" t="n">
        <v>0</v>
      </c>
      <c r="BA41" s="7">
        <f>AS41-AY41</f>
        <v/>
      </c>
      <c r="BB41" s="7" t="n">
        <v>1</v>
      </c>
      <c r="BC41" s="6" t="n"/>
      <c r="BD41" s="7">
        <f>SUM(J41,T41,AD41,AN41,AX41)</f>
        <v/>
      </c>
      <c r="BE41" s="7">
        <f>SUM(F41,P41,Z41,AJ41,AT41)</f>
        <v/>
      </c>
      <c r="BF41" s="7">
        <f>SUM(N41,X41,AH41,AR41,BB41)</f>
        <v/>
      </c>
      <c r="BG41" s="7">
        <f>SUM(L41,V41,AF41,AP41,AZ41)</f>
        <v/>
      </c>
      <c r="BH41" s="7">
        <f>SUM(I41,S41,AC41,AM41,AW41)</f>
        <v/>
      </c>
      <c r="BI41" s="7" t="n">
        <v>0</v>
      </c>
      <c r="BJ41" s="7">
        <f>SUM(H41,R41,AB41,AL41,AV41)</f>
        <v/>
      </c>
      <c r="BK41" s="7">
        <f>SUM(K41,U41,AE41,AO41,AY41)</f>
        <v/>
      </c>
      <c r="BL41" s="7">
        <f>SUM(E41,O41,Y41,AI41,AS41)</f>
        <v/>
      </c>
      <c r="BM41" s="7">
        <f>SUM(G41,Q41,AA41,AK41,AU41)</f>
        <v/>
      </c>
      <c r="BN41" s="7" t="n">
        <v>0</v>
      </c>
      <c r="BO41" s="7">
        <f>BL41+BM41+BN41</f>
        <v/>
      </c>
      <c r="BP41" s="7" t="n">
        <v>828.0970873786408</v>
      </c>
      <c r="BQ41" s="7">
        <f>BO41/31*31</f>
        <v/>
      </c>
      <c r="BR41" s="7">
        <f>IFERROR(BL41/BE41,0)</f>
        <v/>
      </c>
    </row>
    <row r="42">
      <c r="A42" s="6" t="n">
        <v>28</v>
      </c>
      <c r="B42" s="6" t="inlineStr">
        <is>
          <t>2026-03-01</t>
        </is>
      </c>
      <c r="C42" s="6" t="inlineStr">
        <is>
          <t>ПТ</t>
        </is>
      </c>
      <c r="D42" s="6" t="inlineStr">
        <is>
          <t>Володина Ирина Анатольевна</t>
        </is>
      </c>
      <c r="E42" s="7" t="n">
        <v>0</v>
      </c>
      <c r="F42" s="7" t="n">
        <v>0</v>
      </c>
      <c r="G42" s="7" t="n">
        <v>2040</v>
      </c>
      <c r="H42" s="7" t="n">
        <v>3</v>
      </c>
      <c r="I42" s="7" t="n">
        <v>0</v>
      </c>
      <c r="J42" s="7" t="n">
        <v>3</v>
      </c>
      <c r="K42" s="7">
        <f>ROUND(J42*BP42/100,0)*100</f>
        <v/>
      </c>
      <c r="L42" s="7" t="n">
        <v>0</v>
      </c>
      <c r="M42" s="7">
        <f>E42-K42</f>
        <v/>
      </c>
      <c r="N42" s="7" t="n">
        <v>0</v>
      </c>
      <c r="O42" s="7" t="n">
        <v>0</v>
      </c>
      <c r="P42" s="7" t="n">
        <v>0</v>
      </c>
      <c r="Q42" s="7" t="n">
        <v>6240</v>
      </c>
      <c r="R42" s="7" t="n">
        <v>9</v>
      </c>
      <c r="S42" s="7" t="n">
        <v>0</v>
      </c>
      <c r="T42" s="7" t="n">
        <v>3</v>
      </c>
      <c r="U42" s="7">
        <f>ROUND(T42*BP42/100,0)*100</f>
        <v/>
      </c>
      <c r="V42" s="7" t="n">
        <v>0</v>
      </c>
      <c r="W42" s="7">
        <f>O42-U42</f>
        <v/>
      </c>
      <c r="X42" s="7" t="n">
        <v>0</v>
      </c>
      <c r="Y42" s="7" t="n">
        <v>0</v>
      </c>
      <c r="Z42" s="7" t="n">
        <v>0</v>
      </c>
      <c r="AA42" s="7" t="n">
        <v>3430</v>
      </c>
      <c r="AB42" s="7" t="n">
        <v>5</v>
      </c>
      <c r="AC42" s="7" t="n">
        <v>0</v>
      </c>
      <c r="AD42" s="7" t="n">
        <v>3</v>
      </c>
      <c r="AE42" s="7">
        <f>ROUND(AD42*BP42/100,0)*100</f>
        <v/>
      </c>
      <c r="AF42" s="7" t="n">
        <v>0</v>
      </c>
      <c r="AG42" s="7">
        <f>Y42-AE42</f>
        <v/>
      </c>
      <c r="AH42" s="7" t="n">
        <v>0</v>
      </c>
      <c r="AI42" s="7" t="n">
        <v>0</v>
      </c>
      <c r="AJ42" s="7" t="n">
        <v>0</v>
      </c>
      <c r="AK42" s="7" t="n">
        <v>3430</v>
      </c>
      <c r="AL42" s="7" t="n">
        <v>5</v>
      </c>
      <c r="AM42" s="7" t="n">
        <v>0</v>
      </c>
      <c r="AN42" s="7" t="n">
        <v>3</v>
      </c>
      <c r="AO42" s="7">
        <f>ROUND(AN42*BP42/100,0)*100</f>
        <v/>
      </c>
      <c r="AP42" s="7" t="n">
        <v>0</v>
      </c>
      <c r="AQ42" s="7">
        <f>AI42-AO42</f>
        <v/>
      </c>
      <c r="AR42" s="7" t="n">
        <v>0</v>
      </c>
      <c r="AS42" s="7" t="n">
        <v>0</v>
      </c>
      <c r="AT42" s="7" t="n">
        <v>0</v>
      </c>
      <c r="AU42" s="7" t="n">
        <v>0</v>
      </c>
      <c r="AV42" s="7" t="n">
        <v>0</v>
      </c>
      <c r="AW42" s="7" t="n">
        <v>0</v>
      </c>
      <c r="AX42" s="7" t="n">
        <v>1</v>
      </c>
      <c r="AY42" s="7">
        <f>ROUND(AX42*BP42/100,0)*100</f>
        <v/>
      </c>
      <c r="AZ42" s="7" t="n">
        <v>0</v>
      </c>
      <c r="BA42" s="7">
        <f>AS42-AY42</f>
        <v/>
      </c>
      <c r="BB42" s="7" t="n">
        <v>0</v>
      </c>
      <c r="BC42" s="6" t="n"/>
      <c r="BD42" s="7">
        <f>SUM(J42,T42,AD42,AN42,AX42)</f>
        <v/>
      </c>
      <c r="BE42" s="7">
        <f>SUM(F42,P42,Z42,AJ42,AT42)</f>
        <v/>
      </c>
      <c r="BF42" s="7">
        <f>SUM(N42,X42,AH42,AR42,BB42)</f>
        <v/>
      </c>
      <c r="BG42" s="7">
        <f>SUM(L42,V42,AF42,AP42,AZ42)</f>
        <v/>
      </c>
      <c r="BH42" s="7">
        <f>SUM(I42,S42,AC42,AM42,AW42)</f>
        <v/>
      </c>
      <c r="BI42" s="7" t="n">
        <v>0</v>
      </c>
      <c r="BJ42" s="7">
        <f>SUM(H42,R42,AB42,AL42,AV42)</f>
        <v/>
      </c>
      <c r="BK42" s="7">
        <f>SUM(K42,U42,AE42,AO42,AY42)</f>
        <v/>
      </c>
      <c r="BL42" s="7">
        <f>SUM(E42,O42,Y42,AI42,AS42)</f>
        <v/>
      </c>
      <c r="BM42" s="7">
        <f>SUM(G42,Q42,AA42,AK42,AU42)</f>
        <v/>
      </c>
      <c r="BN42" s="7" t="n">
        <v>0</v>
      </c>
      <c r="BO42" s="7">
        <f>BL42+BM42+BN42</f>
        <v/>
      </c>
      <c r="BP42" s="7" t="n">
        <v>1165.277777777778</v>
      </c>
      <c r="BQ42" s="7">
        <f>BO42/31*31</f>
        <v/>
      </c>
      <c r="BR42" s="7">
        <f>IFERROR(BL42/BE42,0)</f>
        <v/>
      </c>
    </row>
    <row r="43">
      <c r="A43" s="6" t="n">
        <v>29</v>
      </c>
      <c r="B43" s="6" t="inlineStr">
        <is>
          <t>2026-03-01</t>
        </is>
      </c>
      <c r="C43" s="6" t="inlineStr">
        <is>
          <t>ПТ</t>
        </is>
      </c>
      <c r="D43" s="6" t="inlineStr">
        <is>
          <t>Мирошниченко Анастасия Константиновна</t>
        </is>
      </c>
      <c r="E43" s="7" t="n">
        <v>8611</v>
      </c>
      <c r="F43" s="7" t="n">
        <v>5</v>
      </c>
      <c r="G43" s="7" t="n">
        <v>0</v>
      </c>
      <c r="H43" s="7" t="n">
        <v>0</v>
      </c>
      <c r="I43" s="7" t="n">
        <v>0</v>
      </c>
      <c r="J43" s="7" t="n">
        <v>12</v>
      </c>
      <c r="K43" s="7">
        <f>ROUND(J43*BP43/100,0)*100</f>
        <v/>
      </c>
      <c r="L43" s="7" t="n">
        <v>0</v>
      </c>
      <c r="M43" s="7">
        <f>E43-K43</f>
        <v/>
      </c>
      <c r="N43" s="7" t="n">
        <v>0</v>
      </c>
      <c r="O43" s="7" t="n">
        <v>5182.5</v>
      </c>
      <c r="P43" s="7" t="n">
        <v>3</v>
      </c>
      <c r="Q43" s="7" t="n">
        <v>3090</v>
      </c>
      <c r="R43" s="7" t="n">
        <v>3</v>
      </c>
      <c r="S43" s="7" t="n">
        <v>0</v>
      </c>
      <c r="T43" s="7" t="n">
        <v>12</v>
      </c>
      <c r="U43" s="7">
        <f>ROUND(T43*BP43/100,0)*100</f>
        <v/>
      </c>
      <c r="V43" s="7" t="n">
        <v>0</v>
      </c>
      <c r="W43" s="7">
        <f>O43-U43</f>
        <v/>
      </c>
      <c r="X43" s="7" t="n">
        <v>0</v>
      </c>
      <c r="Y43" s="7" t="n">
        <v>12066</v>
      </c>
      <c r="Z43" s="7" t="n">
        <v>7</v>
      </c>
      <c r="AA43" s="7" t="n">
        <v>8905</v>
      </c>
      <c r="AB43" s="7" t="n">
        <v>11</v>
      </c>
      <c r="AC43" s="7" t="n">
        <v>1</v>
      </c>
      <c r="AD43" s="7" t="n">
        <v>12</v>
      </c>
      <c r="AE43" s="7">
        <f>ROUND(AD43*BP43/100,0)*100</f>
        <v/>
      </c>
      <c r="AF43" s="7" t="n">
        <v>0</v>
      </c>
      <c r="AG43" s="7">
        <f>Y43-AE43</f>
        <v/>
      </c>
      <c r="AH43" s="7" t="n">
        <v>0</v>
      </c>
      <c r="AI43" s="7" t="n">
        <v>6586</v>
      </c>
      <c r="AJ43" s="7" t="n">
        <v>4</v>
      </c>
      <c r="AK43" s="7" t="n">
        <v>6770</v>
      </c>
      <c r="AL43" s="7" t="n">
        <v>9</v>
      </c>
      <c r="AM43" s="7" t="n">
        <v>0</v>
      </c>
      <c r="AN43" s="7" t="n">
        <v>12</v>
      </c>
      <c r="AO43" s="7">
        <f>ROUND(AN43*BP43/100,0)*100</f>
        <v/>
      </c>
      <c r="AP43" s="7" t="n">
        <v>0</v>
      </c>
      <c r="AQ43" s="7">
        <f>AI43-AO43</f>
        <v/>
      </c>
      <c r="AR43" s="7" t="n">
        <v>0</v>
      </c>
      <c r="AS43" s="7" t="n">
        <v>3428.5</v>
      </c>
      <c r="AT43" s="7" t="n">
        <v>2</v>
      </c>
      <c r="AU43" s="7" t="n">
        <v>1030</v>
      </c>
      <c r="AV43" s="7" t="n">
        <v>1</v>
      </c>
      <c r="AW43" s="7" t="n">
        <v>0</v>
      </c>
      <c r="AX43" s="7" t="n">
        <v>5</v>
      </c>
      <c r="AY43" s="7">
        <f>ROUND(AX43*BP43/100,0)*100</f>
        <v/>
      </c>
      <c r="AZ43" s="7" t="n">
        <v>0</v>
      </c>
      <c r="BA43" s="7">
        <f>AS43-AY43</f>
        <v/>
      </c>
      <c r="BB43" s="7" t="n">
        <v>0</v>
      </c>
      <c r="BC43" s="6" t="n"/>
      <c r="BD43" s="7">
        <f>SUM(J43,T43,AD43,AN43,AX43)</f>
        <v/>
      </c>
      <c r="BE43" s="7">
        <f>SUM(F43,P43,Z43,AJ43,AT43)</f>
        <v/>
      </c>
      <c r="BF43" s="7">
        <f>SUM(N43,X43,AH43,AR43,BB43)</f>
        <v/>
      </c>
      <c r="BG43" s="7">
        <f>SUM(L43,V43,AF43,AP43,AZ43)</f>
        <v/>
      </c>
      <c r="BH43" s="7">
        <f>SUM(I43,S43,AC43,AM43,AW43)</f>
        <v/>
      </c>
      <c r="BI43" s="7" t="n">
        <v>0</v>
      </c>
      <c r="BJ43" s="7">
        <f>SUM(H43,R43,AB43,AL43,AV43)</f>
        <v/>
      </c>
      <c r="BK43" s="7">
        <f>SUM(K43,U43,AE43,AO43,AY43)</f>
        <v/>
      </c>
      <c r="BL43" s="7">
        <f>SUM(E43,O43,Y43,AI43,AS43)</f>
        <v/>
      </c>
      <c r="BM43" s="7">
        <f>SUM(G43,Q43,AA43,AK43,AU43)</f>
        <v/>
      </c>
      <c r="BN43" s="7" t="n">
        <v>0</v>
      </c>
      <c r="BO43" s="7">
        <f>BL43+BM43+BN43</f>
        <v/>
      </c>
      <c r="BP43" s="7" t="n">
        <v>1272.5</v>
      </c>
      <c r="BQ43" s="7">
        <f>BO43/31*31</f>
        <v/>
      </c>
      <c r="BR43" s="7">
        <f>IFERROR(BL43/BE43,0)</f>
        <v/>
      </c>
    </row>
    <row r="44">
      <c r="A44" s="6" t="n">
        <v>30</v>
      </c>
      <c r="B44" s="6" t="inlineStr">
        <is>
          <t>2026-03-01</t>
        </is>
      </c>
      <c r="C44" s="6" t="inlineStr">
        <is>
          <t>МТ</t>
        </is>
      </c>
      <c r="D44" s="6" t="inlineStr">
        <is>
          <t>Сабирова Дина Юрьевна</t>
        </is>
      </c>
      <c r="E44" s="7" t="n">
        <v>7875</v>
      </c>
      <c r="F44" s="7" t="n">
        <v>4</v>
      </c>
      <c r="G44" s="7" t="n">
        <v>0</v>
      </c>
      <c r="H44" s="7" t="n">
        <v>0</v>
      </c>
      <c r="I44" s="7" t="n">
        <v>0</v>
      </c>
      <c r="J44" s="7" t="n">
        <v>5</v>
      </c>
      <c r="K44" s="7">
        <f>ROUND(J44*BP44/100,0)*100</f>
        <v/>
      </c>
      <c r="L44" s="7" t="n">
        <v>0</v>
      </c>
      <c r="M44" s="7">
        <f>E44-K44</f>
        <v/>
      </c>
      <c r="N44" s="7" t="n">
        <v>0</v>
      </c>
      <c r="O44" s="7" t="n">
        <v>3666.25</v>
      </c>
      <c r="P44" s="7" t="n">
        <v>2</v>
      </c>
      <c r="Q44" s="7" t="n">
        <v>1700</v>
      </c>
      <c r="R44" s="7" t="n">
        <v>2</v>
      </c>
      <c r="S44" s="7" t="n">
        <v>2</v>
      </c>
      <c r="T44" s="7" t="n">
        <v>5</v>
      </c>
      <c r="U44" s="7">
        <f>ROUND(T44*BP44/100,0)*100</f>
        <v/>
      </c>
      <c r="V44" s="7" t="n">
        <v>0</v>
      </c>
      <c r="W44" s="7">
        <f>O44-U44</f>
        <v/>
      </c>
      <c r="X44" s="7" t="n">
        <v>0</v>
      </c>
      <c r="Y44" s="7" t="n">
        <v>5449</v>
      </c>
      <c r="Z44" s="7" t="n">
        <v>3</v>
      </c>
      <c r="AA44" s="7" t="n">
        <v>3400</v>
      </c>
      <c r="AB44" s="7" t="n">
        <v>4</v>
      </c>
      <c r="AC44" s="7" t="n">
        <v>1</v>
      </c>
      <c r="AD44" s="7" t="n">
        <v>5</v>
      </c>
      <c r="AE44" s="7">
        <f>ROUND(AD44*BP44/100,0)*100</f>
        <v/>
      </c>
      <c r="AF44" s="7" t="n">
        <v>0</v>
      </c>
      <c r="AG44" s="7">
        <f>Y44-AE44</f>
        <v/>
      </c>
      <c r="AH44" s="7" t="n">
        <v>0</v>
      </c>
      <c r="AI44" s="7" t="n">
        <v>5449</v>
      </c>
      <c r="AJ44" s="7" t="n">
        <v>3</v>
      </c>
      <c r="AK44" s="7" t="n">
        <v>3400</v>
      </c>
      <c r="AL44" s="7" t="n">
        <v>4</v>
      </c>
      <c r="AM44" s="7" t="n">
        <v>0</v>
      </c>
      <c r="AN44" s="7" t="n">
        <v>5</v>
      </c>
      <c r="AO44" s="7">
        <f>ROUND(AN44*BP44/100,0)*100</f>
        <v/>
      </c>
      <c r="AP44" s="7" t="n">
        <v>0</v>
      </c>
      <c r="AQ44" s="7">
        <f>AI44-AO44</f>
        <v/>
      </c>
      <c r="AR44" s="7" t="n">
        <v>0</v>
      </c>
      <c r="AS44" s="7" t="n">
        <v>3655.25</v>
      </c>
      <c r="AT44" s="7" t="n">
        <v>2</v>
      </c>
      <c r="AU44" s="7" t="n">
        <v>1540</v>
      </c>
      <c r="AV44" s="7" t="n">
        <v>2</v>
      </c>
      <c r="AW44" s="7" t="n">
        <v>1</v>
      </c>
      <c r="AX44" s="7" t="n">
        <v>2</v>
      </c>
      <c r="AY44" s="7">
        <f>ROUND(AX44*BP44/100,0)*100</f>
        <v/>
      </c>
      <c r="AZ44" s="7" t="n">
        <v>0</v>
      </c>
      <c r="BA44" s="7">
        <f>AS44-AY44</f>
        <v/>
      </c>
      <c r="BB44" s="7" t="n">
        <v>0</v>
      </c>
      <c r="BC44" s="6" t="n"/>
      <c r="BD44" s="7">
        <f>SUM(J44,T44,AD44,AN44,AX44)</f>
        <v/>
      </c>
      <c r="BE44" s="7">
        <f>SUM(F44,P44,Z44,AJ44,AT44)</f>
        <v/>
      </c>
      <c r="BF44" s="7">
        <f>SUM(N44,X44,AH44,AR44,BB44)</f>
        <v/>
      </c>
      <c r="BG44" s="7">
        <f>SUM(L44,V44,AF44,AP44,AZ44)</f>
        <v/>
      </c>
      <c r="BH44" s="7">
        <f>SUM(I44,S44,AC44,AM44,AW44)</f>
        <v/>
      </c>
      <c r="BI44" s="7" t="n">
        <v>0</v>
      </c>
      <c r="BJ44" s="7">
        <f>SUM(H44,R44,AB44,AL44,AV44)</f>
        <v/>
      </c>
      <c r="BK44" s="7">
        <f>SUM(K44,U44,AE44,AO44,AY44)</f>
        <v/>
      </c>
      <c r="BL44" s="7">
        <f>SUM(E44,O44,Y44,AI44,AS44)</f>
        <v/>
      </c>
      <c r="BM44" s="7">
        <f>SUM(G44,Q44,AA44,AK44,AU44)</f>
        <v/>
      </c>
      <c r="BN44" s="7" t="n">
        <v>0</v>
      </c>
      <c r="BO44" s="7">
        <f>BL44+BM44+BN44</f>
        <v/>
      </c>
      <c r="BP44" s="7" t="n">
        <v>1492.458333333333</v>
      </c>
      <c r="BQ44" s="7">
        <f>BO44/31*31</f>
        <v/>
      </c>
      <c r="BR44" s="7">
        <f>IFERROR(BL44/BE44,0)</f>
        <v/>
      </c>
    </row>
    <row r="45">
      <c r="A45" s="6" t="n">
        <v>31</v>
      </c>
      <c r="B45" s="6" t="inlineStr">
        <is>
          <t>2026-03-01</t>
        </is>
      </c>
      <c r="C45" s="6" t="inlineStr">
        <is>
          <t>ПТ</t>
        </is>
      </c>
      <c r="D45" s="6" t="inlineStr">
        <is>
          <t>Шахова Юлия Александровна</t>
        </is>
      </c>
      <c r="E45" s="7" t="n">
        <v>13217</v>
      </c>
      <c r="F45" s="7" t="n">
        <v>8</v>
      </c>
      <c r="G45" s="7" t="n">
        <v>4262.5</v>
      </c>
      <c r="H45" s="7" t="n">
        <v>5</v>
      </c>
      <c r="I45" s="7" t="n">
        <v>0</v>
      </c>
      <c r="J45" s="7" t="n">
        <v>11</v>
      </c>
      <c r="K45" s="7">
        <f>ROUND(J45*BP45/100,0)*100</f>
        <v/>
      </c>
      <c r="L45" s="7" t="n">
        <v>0</v>
      </c>
      <c r="M45" s="7">
        <f>E45-K45</f>
        <v/>
      </c>
      <c r="N45" s="7" t="n">
        <v>1</v>
      </c>
      <c r="O45" s="7" t="n">
        <v>10002</v>
      </c>
      <c r="P45" s="7" t="n">
        <v>6</v>
      </c>
      <c r="Q45" s="7" t="n">
        <v>1316.25</v>
      </c>
      <c r="R45" s="7" t="n">
        <v>2</v>
      </c>
      <c r="S45" s="7" t="n">
        <v>2</v>
      </c>
      <c r="T45" s="7" t="n">
        <v>11</v>
      </c>
      <c r="U45" s="7">
        <f>ROUND(T45*BP45/100,0)*100</f>
        <v/>
      </c>
      <c r="V45" s="7" t="n">
        <v>0</v>
      </c>
      <c r="W45" s="7">
        <f>O45-U45</f>
        <v/>
      </c>
      <c r="X45" s="7" t="n">
        <v>1</v>
      </c>
      <c r="Y45" s="7" t="n">
        <v>10123</v>
      </c>
      <c r="Z45" s="7" t="n">
        <v>7</v>
      </c>
      <c r="AA45" s="7" t="n">
        <v>5016.25</v>
      </c>
      <c r="AB45" s="7" t="n">
        <v>6</v>
      </c>
      <c r="AC45" s="7" t="n">
        <v>1</v>
      </c>
      <c r="AD45" s="7" t="n">
        <v>11</v>
      </c>
      <c r="AE45" s="7">
        <f>ROUND(AD45*BP45/100,0)*100</f>
        <v/>
      </c>
      <c r="AF45" s="7" t="n">
        <v>0</v>
      </c>
      <c r="AG45" s="7">
        <f>Y45-AE45</f>
        <v/>
      </c>
      <c r="AH45" s="7" t="n">
        <v>1</v>
      </c>
      <c r="AI45" s="7" t="n">
        <v>10002</v>
      </c>
      <c r="AJ45" s="7" t="n">
        <v>7</v>
      </c>
      <c r="AK45" s="7" t="n">
        <v>6875</v>
      </c>
      <c r="AL45" s="7" t="n">
        <v>8</v>
      </c>
      <c r="AM45" s="7" t="n">
        <v>2</v>
      </c>
      <c r="AN45" s="7" t="n">
        <v>11</v>
      </c>
      <c r="AO45" s="7">
        <f>ROUND(AN45*BP45/100,0)*100</f>
        <v/>
      </c>
      <c r="AP45" s="7" t="n">
        <v>0</v>
      </c>
      <c r="AQ45" s="7">
        <f>AI45-AO45</f>
        <v/>
      </c>
      <c r="AR45" s="7" t="n">
        <v>0</v>
      </c>
      <c r="AS45" s="7" t="n">
        <v>3334</v>
      </c>
      <c r="AT45" s="7" t="n">
        <v>2</v>
      </c>
      <c r="AU45" s="7" t="n">
        <v>2060</v>
      </c>
      <c r="AV45" s="7" t="n">
        <v>2</v>
      </c>
      <c r="AW45" s="7" t="n">
        <v>0</v>
      </c>
      <c r="AX45" s="7" t="n">
        <v>5</v>
      </c>
      <c r="AY45" s="7">
        <f>ROUND(AX45*BP45/100,0)*100</f>
        <v/>
      </c>
      <c r="AZ45" s="7" t="n">
        <v>0</v>
      </c>
      <c r="BA45" s="7">
        <f>AS45-AY45</f>
        <v/>
      </c>
      <c r="BB45" s="7" t="n">
        <v>0</v>
      </c>
      <c r="BC45" s="6" t="n"/>
      <c r="BD45" s="7">
        <f>SUM(J45,T45,AD45,AN45,AX45)</f>
        <v/>
      </c>
      <c r="BE45" s="7">
        <f>SUM(F45,P45,Z45,AJ45,AT45)</f>
        <v/>
      </c>
      <c r="BF45" s="7">
        <f>SUM(N45,X45,AH45,AR45,BB45)</f>
        <v/>
      </c>
      <c r="BG45" s="7">
        <f>SUM(L45,V45,AF45,AP45,AZ45)</f>
        <v/>
      </c>
      <c r="BH45" s="7">
        <f>SUM(I45,S45,AC45,AM45,AW45)</f>
        <v/>
      </c>
      <c r="BI45" s="7" t="n">
        <v>0</v>
      </c>
      <c r="BJ45" s="7">
        <f>SUM(H45,R45,AB45,AL45,AV45)</f>
        <v/>
      </c>
      <c r="BK45" s="7">
        <f>SUM(K45,U45,AE45,AO45,AY45)</f>
        <v/>
      </c>
      <c r="BL45" s="7">
        <f>SUM(E45,O45,Y45,AI45,AS45)</f>
        <v/>
      </c>
      <c r="BM45" s="7">
        <f>SUM(G45,Q45,AA45,AK45,AU45)</f>
        <v/>
      </c>
      <c r="BN45" s="7" t="n">
        <v>0</v>
      </c>
      <c r="BO45" s="7">
        <f>BL45+BM45+BN45</f>
        <v/>
      </c>
      <c r="BP45" s="7" t="n">
        <v>1208.414137931034</v>
      </c>
      <c r="BQ45" s="7">
        <f>BO45/31*31</f>
        <v/>
      </c>
      <c r="BR45" s="7">
        <f>IFERROR(BL45/BE45,0)</f>
        <v/>
      </c>
    </row>
    <row r="46">
      <c r="A46" s="6" t="n">
        <v>32</v>
      </c>
      <c r="B46" s="6" t="inlineStr">
        <is>
          <t>2026-03-01</t>
        </is>
      </c>
      <c r="C46" s="6" t="inlineStr">
        <is>
          <t>ПТ</t>
        </is>
      </c>
      <c r="D46" s="6" t="inlineStr">
        <is>
          <t>Ямова Жанна Николаевна</t>
        </is>
      </c>
      <c r="E46" s="7" t="n">
        <v>35865</v>
      </c>
      <c r="F46" s="7" t="n">
        <v>21</v>
      </c>
      <c r="G46" s="7" t="n">
        <v>17873</v>
      </c>
      <c r="H46" s="7" t="n">
        <v>20</v>
      </c>
      <c r="I46" s="7" t="n">
        <v>0</v>
      </c>
      <c r="J46" s="7" t="n">
        <v>18</v>
      </c>
      <c r="K46" s="7">
        <f>ROUND(J46*BP46/100,0)*100</f>
        <v/>
      </c>
      <c r="L46" s="7" t="n">
        <v>0</v>
      </c>
      <c r="M46" s="7">
        <f>E46-K46</f>
        <v/>
      </c>
      <c r="N46" s="7" t="n">
        <v>0</v>
      </c>
      <c r="O46" s="7" t="n">
        <v>23121.16</v>
      </c>
      <c r="P46" s="7" t="n">
        <v>14</v>
      </c>
      <c r="Q46" s="7" t="n">
        <v>8433.75</v>
      </c>
      <c r="R46" s="7" t="n">
        <v>12</v>
      </c>
      <c r="S46" s="7" t="n">
        <v>0</v>
      </c>
      <c r="T46" s="7" t="n">
        <v>18</v>
      </c>
      <c r="U46" s="7">
        <f>ROUND(T46*BP46/100,0)*100</f>
        <v/>
      </c>
      <c r="V46" s="7" t="n">
        <v>0</v>
      </c>
      <c r="W46" s="7">
        <f>O46-U46</f>
        <v/>
      </c>
      <c r="X46" s="7" t="n">
        <v>0</v>
      </c>
      <c r="Y46" s="7" t="n">
        <v>28640.5</v>
      </c>
      <c r="Z46" s="7" t="n">
        <v>17</v>
      </c>
      <c r="AA46" s="7" t="n">
        <v>5551.25</v>
      </c>
      <c r="AB46" s="7" t="n">
        <v>8</v>
      </c>
      <c r="AC46" s="7" t="n">
        <v>0</v>
      </c>
      <c r="AD46" s="7" t="n">
        <v>18</v>
      </c>
      <c r="AE46" s="7">
        <f>ROUND(AD46*BP46/100,0)*100</f>
        <v/>
      </c>
      <c r="AF46" s="7" t="n">
        <v>0</v>
      </c>
      <c r="AG46" s="7">
        <f>Y46-AE46</f>
        <v/>
      </c>
      <c r="AH46" s="7" t="n">
        <v>1</v>
      </c>
      <c r="AI46" s="7" t="n">
        <v>28549.5</v>
      </c>
      <c r="AJ46" s="7" t="n">
        <v>17</v>
      </c>
      <c r="AK46" s="7" t="n">
        <v>9197.5</v>
      </c>
      <c r="AL46" s="7" t="n">
        <v>13</v>
      </c>
      <c r="AM46" s="7" t="n">
        <v>0</v>
      </c>
      <c r="AN46" s="7" t="n">
        <v>18</v>
      </c>
      <c r="AO46" s="7">
        <f>ROUND(AN46*BP46/100,0)*100</f>
        <v/>
      </c>
      <c r="AP46" s="7" t="n">
        <v>0</v>
      </c>
      <c r="AQ46" s="7">
        <f>AI46-AO46</f>
        <v/>
      </c>
      <c r="AR46" s="7" t="n">
        <v>1</v>
      </c>
      <c r="AS46" s="7" t="n">
        <v>16576.5</v>
      </c>
      <c r="AT46" s="7" t="n">
        <v>10</v>
      </c>
      <c r="AU46" s="7" t="n">
        <v>0</v>
      </c>
      <c r="AV46" s="7" t="n">
        <v>0</v>
      </c>
      <c r="AW46" s="7" t="n">
        <v>0</v>
      </c>
      <c r="AX46" s="7" t="n">
        <v>8</v>
      </c>
      <c r="AY46" s="7">
        <f>ROUND(AX46*BP46/100,0)*100</f>
        <v/>
      </c>
      <c r="AZ46" s="7" t="n">
        <v>0</v>
      </c>
      <c r="BA46" s="7">
        <f>AS46-AY46</f>
        <v/>
      </c>
      <c r="BB46" s="7" t="n">
        <v>0</v>
      </c>
      <c r="BC46" s="6" t="n"/>
      <c r="BD46" s="7">
        <f>SUM(J46,T46,AD46,AN46,AX46)</f>
        <v/>
      </c>
      <c r="BE46" s="7">
        <f>SUM(F46,P46,Z46,AJ46,AT46)</f>
        <v/>
      </c>
      <c r="BF46" s="7">
        <f>SUM(N46,X46,AH46,AR46,BB46)</f>
        <v/>
      </c>
      <c r="BG46" s="7">
        <f>SUM(L46,V46,AF46,AP46,AZ46)</f>
        <v/>
      </c>
      <c r="BH46" s="7">
        <f>SUM(I46,S46,AC46,AM46,AW46)</f>
        <v/>
      </c>
      <c r="BI46" s="7" t="n">
        <v>0</v>
      </c>
      <c r="BJ46" s="7">
        <f>SUM(H46,R46,AB46,AL46,AV46)</f>
        <v/>
      </c>
      <c r="BK46" s="7">
        <f>SUM(K46,U46,AE46,AO46,AY46)</f>
        <v/>
      </c>
      <c r="BL46" s="7">
        <f>SUM(E46,O46,Y46,AI46,AS46)</f>
        <v/>
      </c>
      <c r="BM46" s="7">
        <f>SUM(G46,Q46,AA46,AK46,AU46)</f>
        <v/>
      </c>
      <c r="BN46" s="7" t="n">
        <v>0</v>
      </c>
      <c r="BO46" s="7">
        <f>BL46+BM46+BN46</f>
        <v/>
      </c>
      <c r="BP46" s="7" t="n">
        <v>1620.957446808511</v>
      </c>
      <c r="BQ46" s="7">
        <f>BO46/31*31</f>
        <v/>
      </c>
      <c r="BR46" s="7">
        <f>IFERROR(BL46/BE46,0)</f>
        <v/>
      </c>
    </row>
    <row r="47">
      <c r="A47" s="8" t="n"/>
      <c r="B47" s="8" t="n"/>
      <c r="C47" s="8" t="n"/>
      <c r="D47" s="8" t="inlineStr">
        <is>
          <t>Итого ГП</t>
        </is>
      </c>
      <c r="E47" s="9">
        <f>SUM(E41:E46)</f>
        <v/>
      </c>
      <c r="F47" s="9">
        <f>SUM(F41:F46)</f>
        <v/>
      </c>
      <c r="G47" s="9">
        <f>SUM(G41:G46)</f>
        <v/>
      </c>
      <c r="H47" s="9">
        <f>SUM(H41:H46)</f>
        <v/>
      </c>
      <c r="I47" s="9">
        <f>SUM(I41:I46)</f>
        <v/>
      </c>
      <c r="J47" s="9">
        <f>SUM(J41:J46)</f>
        <v/>
      </c>
      <c r="K47" s="9">
        <f>SUM(K41:K46)</f>
        <v/>
      </c>
      <c r="L47" s="9">
        <f>SUM(L41:L46)</f>
        <v/>
      </c>
      <c r="M47" s="9">
        <f>SUM(M41:M46)</f>
        <v/>
      </c>
      <c r="N47" s="9">
        <f>SUM(N41:N46)</f>
        <v/>
      </c>
      <c r="O47" s="9">
        <f>SUM(O41:O46)</f>
        <v/>
      </c>
      <c r="P47" s="9">
        <f>SUM(P41:P46)</f>
        <v/>
      </c>
      <c r="Q47" s="9">
        <f>SUM(Q41:Q46)</f>
        <v/>
      </c>
      <c r="R47" s="9">
        <f>SUM(R41:R46)</f>
        <v/>
      </c>
      <c r="S47" s="9">
        <f>SUM(S41:S46)</f>
        <v/>
      </c>
      <c r="T47" s="9">
        <f>SUM(T41:T46)</f>
        <v/>
      </c>
      <c r="U47" s="9">
        <f>SUM(U41:U46)</f>
        <v/>
      </c>
      <c r="V47" s="9">
        <f>SUM(V41:V46)</f>
        <v/>
      </c>
      <c r="W47" s="9">
        <f>SUM(W41:W46)</f>
        <v/>
      </c>
      <c r="X47" s="9">
        <f>SUM(X41:X46)</f>
        <v/>
      </c>
      <c r="Y47" s="9">
        <f>SUM(Y41:Y46)</f>
        <v/>
      </c>
      <c r="Z47" s="9">
        <f>SUM(Z41:Z46)</f>
        <v/>
      </c>
      <c r="AA47" s="9">
        <f>SUM(AA41:AA46)</f>
        <v/>
      </c>
      <c r="AB47" s="9">
        <f>SUM(AB41:AB46)</f>
        <v/>
      </c>
      <c r="AC47" s="9">
        <f>SUM(AC41:AC46)</f>
        <v/>
      </c>
      <c r="AD47" s="9">
        <f>SUM(AD41:AD46)</f>
        <v/>
      </c>
      <c r="AE47" s="9">
        <f>SUM(AE41:AE46)</f>
        <v/>
      </c>
      <c r="AF47" s="9">
        <f>SUM(AF41:AF46)</f>
        <v/>
      </c>
      <c r="AG47" s="9">
        <f>SUM(AG41:AG46)</f>
        <v/>
      </c>
      <c r="AH47" s="9">
        <f>SUM(AH41:AH46)</f>
        <v/>
      </c>
      <c r="AI47" s="9">
        <f>SUM(AI41:AI46)</f>
        <v/>
      </c>
      <c r="AJ47" s="9">
        <f>SUM(AJ41:AJ46)</f>
        <v/>
      </c>
      <c r="AK47" s="9">
        <f>SUM(AK41:AK46)</f>
        <v/>
      </c>
      <c r="AL47" s="9">
        <f>SUM(AL41:AL46)</f>
        <v/>
      </c>
      <c r="AM47" s="9">
        <f>SUM(AM41:AM46)</f>
        <v/>
      </c>
      <c r="AN47" s="9">
        <f>SUM(AN41:AN46)</f>
        <v/>
      </c>
      <c r="AO47" s="9">
        <f>SUM(AO41:AO46)</f>
        <v/>
      </c>
      <c r="AP47" s="9">
        <f>SUM(AP41:AP46)</f>
        <v/>
      </c>
      <c r="AQ47" s="9">
        <f>SUM(AQ41:AQ46)</f>
        <v/>
      </c>
      <c r="AR47" s="9">
        <f>SUM(AR41:AR46)</f>
        <v/>
      </c>
      <c r="AS47" s="9">
        <f>SUM(AS41:AS46)</f>
        <v/>
      </c>
      <c r="AT47" s="9">
        <f>SUM(AT41:AT46)</f>
        <v/>
      </c>
      <c r="AU47" s="9">
        <f>SUM(AU41:AU46)</f>
        <v/>
      </c>
      <c r="AV47" s="9">
        <f>SUM(AV41:AV46)</f>
        <v/>
      </c>
      <c r="AW47" s="9">
        <f>SUM(AW41:AW46)</f>
        <v/>
      </c>
      <c r="AX47" s="9">
        <f>SUM(AX41:AX46)</f>
        <v/>
      </c>
      <c r="AY47" s="9">
        <f>SUM(AY41:AY46)</f>
        <v/>
      </c>
      <c r="AZ47" s="9">
        <f>SUM(AZ41:AZ46)</f>
        <v/>
      </c>
      <c r="BA47" s="9">
        <f>SUM(BA41:BA46)</f>
        <v/>
      </c>
      <c r="BB47" s="9">
        <f>SUM(BB41:BB46)</f>
        <v/>
      </c>
      <c r="BC47" s="9">
        <f>SUM(BC41:BC46)</f>
        <v/>
      </c>
      <c r="BD47" s="9">
        <f>SUM(BD41:BD46)</f>
        <v/>
      </c>
      <c r="BE47" s="9">
        <f>SUM(BE41:BE46)</f>
        <v/>
      </c>
      <c r="BF47" s="9">
        <f>SUM(BF41:BF46)</f>
        <v/>
      </c>
      <c r="BG47" s="9">
        <f>SUM(BG41:BG46)</f>
        <v/>
      </c>
      <c r="BH47" s="9">
        <f>SUM(BH41:BH46)</f>
        <v/>
      </c>
      <c r="BI47" s="9">
        <f>SUM(BI41:BI46)</f>
        <v/>
      </c>
      <c r="BJ47" s="9">
        <f>SUM(BJ41:BJ46)</f>
        <v/>
      </c>
      <c r="BK47" s="9">
        <f>SUM(BK41:BK46)</f>
        <v/>
      </c>
      <c r="BL47" s="9">
        <f>SUM(BL41:BL46)</f>
        <v/>
      </c>
      <c r="BM47" s="9">
        <f>SUM(BM41:BM46)</f>
        <v/>
      </c>
      <c r="BN47" s="9">
        <f>SUM(BN41:BN46)</f>
        <v/>
      </c>
      <c r="BO47" s="9">
        <f>SUM(BO41:BO46)</f>
        <v/>
      </c>
      <c r="BP47" s="9">
        <f>IFERROR(BK47/BD47,0)</f>
        <v/>
      </c>
      <c r="BQ47" s="9">
        <f>BO47/31*31</f>
        <v/>
      </c>
      <c r="BR47" s="9">
        <f>IFERROR(BL47/BE47,0)</f>
        <v/>
      </c>
    </row>
    <row r="49">
      <c r="A49" s="5" t="n"/>
      <c r="B49" s="5" t="n"/>
      <c r="C49" s="5" t="n"/>
      <c r="D49" s="5" t="inlineStr">
        <is>
          <t>БОЕВЫЕ ИСКУССТВА</t>
        </is>
      </c>
      <c r="E49" s="5" t="n"/>
      <c r="F49" s="5" t="n"/>
      <c r="G49" s="5" t="n"/>
      <c r="H49" s="5" t="n"/>
      <c r="I49" s="5" t="n"/>
      <c r="J49" s="5" t="n"/>
      <c r="K49" s="5" t="n"/>
      <c r="L49" s="5" t="n"/>
      <c r="M49" s="5" t="n"/>
      <c r="N49" s="5" t="n"/>
      <c r="O49" s="5" t="n"/>
      <c r="P49" s="5" t="n"/>
      <c r="Q49" s="5" t="n"/>
      <c r="R49" s="5" t="n"/>
      <c r="S49" s="5" t="n"/>
      <c r="T49" s="5" t="n"/>
      <c r="U49" s="5" t="n"/>
      <c r="V49" s="5" t="n"/>
      <c r="W49" s="5" t="n"/>
      <c r="X49" s="5" t="n"/>
      <c r="Y49" s="5" t="n"/>
      <c r="Z49" s="5" t="n"/>
      <c r="AA49" s="5" t="n"/>
      <c r="AB49" s="5" t="n"/>
      <c r="AC49" s="5" t="n"/>
      <c r="AD49" s="5" t="n"/>
      <c r="AE49" s="5" t="n"/>
      <c r="AF49" s="5" t="n"/>
      <c r="AG49" s="5" t="n"/>
      <c r="AH49" s="5" t="n"/>
      <c r="AI49" s="5" t="n"/>
      <c r="AJ49" s="5" t="n"/>
      <c r="AK49" s="5" t="n"/>
      <c r="AL49" s="5" t="n"/>
      <c r="AM49" s="5" t="n"/>
      <c r="AN49" s="5" t="n"/>
      <c r="AO49" s="5" t="n"/>
      <c r="AP49" s="5" t="n"/>
      <c r="AQ49" s="5" t="n"/>
      <c r="AR49" s="5" t="n"/>
      <c r="AS49" s="5" t="n"/>
      <c r="AT49" s="5" t="n"/>
      <c r="AU49" s="5" t="n"/>
      <c r="AV49" s="5" t="n"/>
      <c r="AW49" s="5" t="n"/>
      <c r="AX49" s="5" t="n"/>
      <c r="AY49" s="5" t="n"/>
      <c r="AZ49" s="5" t="n"/>
      <c r="BA49" s="5" t="n"/>
      <c r="BB49" s="5" t="n"/>
      <c r="BC49" s="5" t="n"/>
      <c r="BD49" s="5" t="n"/>
      <c r="BE49" s="5" t="n"/>
      <c r="BF49" s="5" t="n"/>
      <c r="BG49" s="5" t="n"/>
      <c r="BH49" s="5" t="n"/>
      <c r="BI49" s="5" t="n"/>
      <c r="BJ49" s="5" t="n"/>
      <c r="BK49" s="5" t="n"/>
      <c r="BL49" s="5" t="n"/>
      <c r="BM49" s="5" t="n"/>
      <c r="BN49" s="5" t="n"/>
      <c r="BO49" s="5" t="n"/>
      <c r="BP49" s="5" t="n"/>
      <c r="BQ49" s="5" t="n"/>
      <c r="BR49" s="5" t="n"/>
    </row>
    <row r="50">
      <c r="A50" s="4" t="inlineStr">
        <is>
          <t>№</t>
        </is>
      </c>
      <c r="B50" s="4" t="inlineStr">
        <is>
          <t>Дата начала</t>
        </is>
      </c>
      <c r="C50" s="4" t="inlineStr">
        <is>
          <t>Статус</t>
        </is>
      </c>
      <c r="D50" s="4" t="inlineStr">
        <is>
          <t>ФИО</t>
        </is>
      </c>
      <c r="E50" s="4" t="inlineStr">
        <is>
          <t>Факт $ из 1С</t>
        </is>
      </c>
      <c r="F50" s="4" t="inlineStr">
        <is>
          <t>Факт ПТ</t>
        </is>
      </c>
      <c r="G50" s="4" t="inlineStr">
        <is>
          <t>Факт $ МГ/секции</t>
        </is>
      </c>
      <c r="H50" s="4" t="inlineStr">
        <is>
          <t>Факт МГ/секции</t>
        </is>
      </c>
      <c r="I50" s="4" t="inlineStr">
        <is>
          <t>Факт ВПТ</t>
        </is>
      </c>
      <c r="J50" s="4" t="inlineStr">
        <is>
          <t>Тех. задание ПТ</t>
        </is>
      </c>
      <c r="K50" s="4" t="inlineStr">
        <is>
          <t>Тех задание $</t>
        </is>
      </c>
      <c r="L50" s="4" t="inlineStr">
        <is>
          <t>Тех. задание ВПТ</t>
        </is>
      </c>
      <c r="M50" s="4" t="inlineStr">
        <is>
          <t>Разница ПТ $</t>
        </is>
      </c>
      <c r="N50" s="4" t="inlineStr">
        <is>
          <t>Факт СПЛИТ</t>
        </is>
      </c>
      <c r="O50" s="4" t="inlineStr">
        <is>
          <t>Факт $ из 1С</t>
        </is>
      </c>
      <c r="P50" s="4" t="inlineStr">
        <is>
          <t>Факт ПТ</t>
        </is>
      </c>
      <c r="Q50" s="4" t="inlineStr">
        <is>
          <t>Факт $ МГ/секции</t>
        </is>
      </c>
      <c r="R50" s="4" t="inlineStr">
        <is>
          <t>Факт МГ/секции</t>
        </is>
      </c>
      <c r="S50" s="4" t="inlineStr">
        <is>
          <t>Факт ВПТ</t>
        </is>
      </c>
      <c r="T50" s="4" t="inlineStr">
        <is>
          <t>Тех. задание ПТ</t>
        </is>
      </c>
      <c r="U50" s="4" t="inlineStr">
        <is>
          <t>Тех задание $</t>
        </is>
      </c>
      <c r="V50" s="4" t="inlineStr">
        <is>
          <t>Тех. задание ВПТ</t>
        </is>
      </c>
      <c r="W50" s="4" t="inlineStr">
        <is>
          <t>Разница ПТ $</t>
        </is>
      </c>
      <c r="X50" s="4" t="inlineStr">
        <is>
          <t>Факт СПЛИТ</t>
        </is>
      </c>
      <c r="Y50" s="4" t="inlineStr">
        <is>
          <t>Факт $ из 1С</t>
        </is>
      </c>
      <c r="Z50" s="4" t="inlineStr">
        <is>
          <t>Факт ПТ</t>
        </is>
      </c>
      <c r="AA50" s="4" t="inlineStr">
        <is>
          <t>Факт $ МГ/секции</t>
        </is>
      </c>
      <c r="AB50" s="4" t="inlineStr">
        <is>
          <t>Факт МГ/секции</t>
        </is>
      </c>
      <c r="AC50" s="4" t="inlineStr">
        <is>
          <t>Факт ВПТ</t>
        </is>
      </c>
      <c r="AD50" s="4" t="inlineStr">
        <is>
          <t>Тех. задание ПТ</t>
        </is>
      </c>
      <c r="AE50" s="4" t="inlineStr">
        <is>
          <t>Тех задание $</t>
        </is>
      </c>
      <c r="AF50" s="4" t="inlineStr">
        <is>
          <t>Тех. задание ВПТ</t>
        </is>
      </c>
      <c r="AG50" s="4" t="inlineStr">
        <is>
          <t>Разница ПТ $</t>
        </is>
      </c>
      <c r="AH50" s="4" t="inlineStr">
        <is>
          <t>Факт СПЛИТ</t>
        </is>
      </c>
      <c r="AI50" s="4" t="inlineStr">
        <is>
          <t>Факт $ из 1С</t>
        </is>
      </c>
      <c r="AJ50" s="4" t="inlineStr">
        <is>
          <t>Факт ПТ</t>
        </is>
      </c>
      <c r="AK50" s="4" t="inlineStr">
        <is>
          <t>Факт $ МГ/секции</t>
        </is>
      </c>
      <c r="AL50" s="4" t="inlineStr">
        <is>
          <t>Факт МГ/секции</t>
        </is>
      </c>
      <c r="AM50" s="4" t="inlineStr">
        <is>
          <t>Факт ВПТ</t>
        </is>
      </c>
      <c r="AN50" s="4" t="inlineStr">
        <is>
          <t>Тех. задание ПТ</t>
        </is>
      </c>
      <c r="AO50" s="4" t="inlineStr">
        <is>
          <t>Тех задание $</t>
        </is>
      </c>
      <c r="AP50" s="4" t="inlineStr">
        <is>
          <t>Тех. задание ВПТ</t>
        </is>
      </c>
      <c r="AQ50" s="4" t="inlineStr">
        <is>
          <t>Разница ПТ $</t>
        </is>
      </c>
      <c r="AR50" s="4" t="inlineStr">
        <is>
          <t>Факт СПЛИТ</t>
        </is>
      </c>
      <c r="AS50" s="4" t="inlineStr">
        <is>
          <t>Факт $ из 1С</t>
        </is>
      </c>
      <c r="AT50" s="4" t="inlineStr">
        <is>
          <t>Факт ПТ</t>
        </is>
      </c>
      <c r="AU50" s="4" t="inlineStr">
        <is>
          <t>Факт $ МГ/секции</t>
        </is>
      </c>
      <c r="AV50" s="4" t="inlineStr">
        <is>
          <t>Факт МГ/секции</t>
        </is>
      </c>
      <c r="AW50" s="4" t="inlineStr">
        <is>
          <t>Факт ВПТ</t>
        </is>
      </c>
      <c r="AX50" s="4" t="inlineStr">
        <is>
          <t>Тех. задание ПТ</t>
        </is>
      </c>
      <c r="AY50" s="4" t="inlineStr">
        <is>
          <t>Тех задание $</t>
        </is>
      </c>
      <c r="AZ50" s="4" t="inlineStr">
        <is>
          <t>Тех. задание ВПТ</t>
        </is>
      </c>
      <c r="BA50" s="4" t="inlineStr">
        <is>
          <t>Разница ПТ $</t>
        </is>
      </c>
      <c r="BB50" s="4" t="inlineStr">
        <is>
          <t>Факт СПЛИТ</t>
        </is>
      </c>
      <c r="BC50" s="4" t="inlineStr"/>
      <c r="BD50" s="4" t="inlineStr">
        <is>
          <t>Тех. задание ПТ</t>
        </is>
      </c>
      <c r="BE50" s="4" t="inlineStr">
        <is>
          <t>Факт ПТ</t>
        </is>
      </c>
      <c r="BF50" s="4" t="inlineStr">
        <is>
          <t>Факт СПЛИТ</t>
        </is>
      </c>
      <c r="BG50" s="4" t="inlineStr">
        <is>
          <t>Тех. задание ВПТ</t>
        </is>
      </c>
      <c r="BH50" s="4" t="inlineStr">
        <is>
          <t>Факт ВПТ</t>
        </is>
      </c>
      <c r="BI50" s="4" t="inlineStr">
        <is>
          <t>Тех. задание</t>
        </is>
      </c>
      <c r="BJ50" s="4" t="inlineStr">
        <is>
          <t>Факт</t>
        </is>
      </c>
      <c r="BK50" s="4" t="inlineStr">
        <is>
          <t>Тех задание $</t>
        </is>
      </c>
      <c r="BL50" s="4" t="inlineStr">
        <is>
          <t>Факт ПТ 1С $</t>
        </is>
      </c>
      <c r="BM50" s="4" t="inlineStr">
        <is>
          <t>Факт МГ/секции 1С $</t>
        </is>
      </c>
      <c r="BN50" s="4" t="inlineStr">
        <is>
          <t>Прочие услуги $</t>
        </is>
      </c>
      <c r="BO50" s="4" t="inlineStr">
        <is>
          <t>Факт общий $</t>
        </is>
      </c>
      <c r="BP50" s="4" t="inlineStr">
        <is>
          <t>Средняя стоимость ПТ прошлого месяца $</t>
        </is>
      </c>
      <c r="BQ50" s="4" t="inlineStr">
        <is>
          <t>Ранрейт $</t>
        </is>
      </c>
      <c r="BR50" s="4" t="inlineStr">
        <is>
          <t>Средняя стоимость ПТ на новый месяц</t>
        </is>
      </c>
    </row>
    <row r="51">
      <c r="A51" s="6" t="n">
        <v>33</v>
      </c>
      <c r="B51" s="6" t="inlineStr">
        <is>
          <t>2026-03-01</t>
        </is>
      </c>
      <c r="C51" s="6" t="inlineStr">
        <is>
          <t>ПТ</t>
        </is>
      </c>
      <c r="D51" s="6" t="inlineStr">
        <is>
          <t>Кадыров Вадим Камильевич</t>
        </is>
      </c>
      <c r="E51" s="7" t="n">
        <v>0</v>
      </c>
      <c r="F51" s="7" t="n">
        <v>0</v>
      </c>
      <c r="G51" s="7" t="n">
        <v>0</v>
      </c>
      <c r="H51" s="7" t="n">
        <v>0</v>
      </c>
      <c r="I51" s="7" t="n">
        <v>0</v>
      </c>
      <c r="J51" s="7" t="n">
        <v>7</v>
      </c>
      <c r="K51" s="7">
        <f>ROUND(J51*BP51/100,0)*100</f>
        <v/>
      </c>
      <c r="L51" s="7" t="n">
        <v>0</v>
      </c>
      <c r="M51" s="7">
        <f>E51-K51</f>
        <v/>
      </c>
      <c r="N51" s="7" t="n">
        <v>0</v>
      </c>
      <c r="O51" s="7" t="n">
        <v>0</v>
      </c>
      <c r="P51" s="7" t="n">
        <v>0</v>
      </c>
      <c r="Q51" s="7" t="n">
        <v>0</v>
      </c>
      <c r="R51" s="7" t="n">
        <v>0</v>
      </c>
      <c r="S51" s="7" t="n">
        <v>0</v>
      </c>
      <c r="T51" s="7" t="n">
        <v>7</v>
      </c>
      <c r="U51" s="7">
        <f>ROUND(T51*BP51/100,0)*100</f>
        <v/>
      </c>
      <c r="V51" s="7" t="n">
        <v>0</v>
      </c>
      <c r="W51" s="7">
        <f>O51-U51</f>
        <v/>
      </c>
      <c r="X51" s="7" t="n">
        <v>0</v>
      </c>
      <c r="Y51" s="7" t="n">
        <v>0</v>
      </c>
      <c r="Z51" s="7" t="n">
        <v>0</v>
      </c>
      <c r="AA51" s="7" t="n">
        <v>0</v>
      </c>
      <c r="AB51" s="7" t="n">
        <v>0</v>
      </c>
      <c r="AC51" s="7" t="n">
        <v>0</v>
      </c>
      <c r="AD51" s="7" t="n">
        <v>7</v>
      </c>
      <c r="AE51" s="7">
        <f>ROUND(AD51*BP51/100,0)*100</f>
        <v/>
      </c>
      <c r="AF51" s="7" t="n">
        <v>0</v>
      </c>
      <c r="AG51" s="7">
        <f>Y51-AE51</f>
        <v/>
      </c>
      <c r="AH51" s="7" t="n">
        <v>0</v>
      </c>
      <c r="AI51" s="7" t="n">
        <v>0</v>
      </c>
      <c r="AJ51" s="7" t="n">
        <v>0</v>
      </c>
      <c r="AK51" s="7" t="n">
        <v>0</v>
      </c>
      <c r="AL51" s="7" t="n">
        <v>0</v>
      </c>
      <c r="AM51" s="7" t="n">
        <v>0</v>
      </c>
      <c r="AN51" s="7" t="n">
        <v>7</v>
      </c>
      <c r="AO51" s="7">
        <f>ROUND(AN51*BP51/100,0)*100</f>
        <v/>
      </c>
      <c r="AP51" s="7" t="n">
        <v>0</v>
      </c>
      <c r="AQ51" s="7">
        <f>AI51-AO51</f>
        <v/>
      </c>
      <c r="AR51" s="7" t="n">
        <v>0</v>
      </c>
      <c r="AS51" s="7" t="n">
        <v>0</v>
      </c>
      <c r="AT51" s="7" t="n">
        <v>0</v>
      </c>
      <c r="AU51" s="7" t="n">
        <v>0</v>
      </c>
      <c r="AV51" s="7" t="n">
        <v>0</v>
      </c>
      <c r="AW51" s="7" t="n">
        <v>0</v>
      </c>
      <c r="AX51" s="7" t="n">
        <v>3</v>
      </c>
      <c r="AY51" s="7">
        <f>ROUND(AX51*BP51/100,0)*100</f>
        <v/>
      </c>
      <c r="AZ51" s="7" t="n">
        <v>0</v>
      </c>
      <c r="BA51" s="7">
        <f>AS51-AY51</f>
        <v/>
      </c>
      <c r="BB51" s="7" t="n">
        <v>0</v>
      </c>
      <c r="BC51" s="6" t="n"/>
      <c r="BD51" s="7">
        <f>SUM(J51,T51,AD51,AN51,AX51)</f>
        <v/>
      </c>
      <c r="BE51" s="7">
        <f>SUM(F51,P51,Z51,AJ51,AT51)</f>
        <v/>
      </c>
      <c r="BF51" s="7">
        <f>SUM(N51,X51,AH51,AR51,BB51)</f>
        <v/>
      </c>
      <c r="BG51" s="7">
        <f>SUM(L51,V51,AF51,AP51,AZ51)</f>
        <v/>
      </c>
      <c r="BH51" s="7">
        <f>SUM(I51,S51,AC51,AM51,AW51)</f>
        <v/>
      </c>
      <c r="BI51" s="7" t="n">
        <v>0</v>
      </c>
      <c r="BJ51" s="7">
        <f>SUM(H51,R51,AB51,AL51,AV51)</f>
        <v/>
      </c>
      <c r="BK51" s="7">
        <f>SUM(K51,U51,AE51,AO51,AY51)</f>
        <v/>
      </c>
      <c r="BL51" s="7">
        <f>SUM(E51,O51,Y51,AI51,AS51)</f>
        <v/>
      </c>
      <c r="BM51" s="7">
        <f>SUM(G51,Q51,AA51,AK51,AU51)</f>
        <v/>
      </c>
      <c r="BN51" s="7" t="n">
        <v>0</v>
      </c>
      <c r="BO51" s="7">
        <f>BL51+BM51+BN51</f>
        <v/>
      </c>
      <c r="BP51" s="7" t="n">
        <v>1013.159090909091</v>
      </c>
      <c r="BQ51" s="7">
        <f>BO51/31*31</f>
        <v/>
      </c>
      <c r="BR51" s="7">
        <f>IFERROR(BL51/BE51,0)</f>
        <v/>
      </c>
    </row>
    <row r="52">
      <c r="A52" s="6" t="n">
        <v>34</v>
      </c>
      <c r="B52" s="6" t="inlineStr">
        <is>
          <t>2026-03-01</t>
        </is>
      </c>
      <c r="C52" s="6" t="inlineStr">
        <is>
          <t>ПТ</t>
        </is>
      </c>
      <c r="D52" s="6" t="inlineStr">
        <is>
          <t>Кармушев Ростислав Николаевич</t>
        </is>
      </c>
      <c r="E52" s="7" t="n">
        <v>3535</v>
      </c>
      <c r="F52" s="7" t="n">
        <v>2</v>
      </c>
      <c r="G52" s="7" t="n">
        <v>0</v>
      </c>
      <c r="H52" s="7" t="n">
        <v>0</v>
      </c>
      <c r="I52" s="7" t="n">
        <v>2</v>
      </c>
      <c r="J52" s="7" t="n">
        <v>5</v>
      </c>
      <c r="K52" s="7">
        <f>ROUND(J52*BP52/100,0)*100</f>
        <v/>
      </c>
      <c r="L52" s="7" t="n">
        <v>0</v>
      </c>
      <c r="M52" s="7">
        <f>E52-K52</f>
        <v/>
      </c>
      <c r="N52" s="7" t="n">
        <v>2</v>
      </c>
      <c r="O52" s="7" t="n">
        <v>4980</v>
      </c>
      <c r="P52" s="7" t="n">
        <v>3</v>
      </c>
      <c r="Q52" s="7" t="n">
        <v>0</v>
      </c>
      <c r="R52" s="7" t="n">
        <v>0</v>
      </c>
      <c r="S52" s="7" t="n">
        <v>2</v>
      </c>
      <c r="T52" s="7" t="n">
        <v>5</v>
      </c>
      <c r="U52" s="7">
        <f>ROUND(T52*BP52/100,0)*100</f>
        <v/>
      </c>
      <c r="V52" s="7" t="n">
        <v>0</v>
      </c>
      <c r="W52" s="7">
        <f>O52-U52</f>
        <v/>
      </c>
      <c r="X52" s="7" t="n">
        <v>0</v>
      </c>
      <c r="Y52" s="7" t="n">
        <v>4941.5</v>
      </c>
      <c r="Z52" s="7" t="n">
        <v>4</v>
      </c>
      <c r="AA52" s="7" t="n">
        <v>0</v>
      </c>
      <c r="AB52" s="7" t="n">
        <v>0</v>
      </c>
      <c r="AC52" s="7" t="n">
        <v>1</v>
      </c>
      <c r="AD52" s="7" t="n">
        <v>5</v>
      </c>
      <c r="AE52" s="7">
        <f>ROUND(AD52*BP52/100,0)*100</f>
        <v/>
      </c>
      <c r="AF52" s="7" t="n">
        <v>0</v>
      </c>
      <c r="AG52" s="7">
        <f>Y52-AE52</f>
        <v/>
      </c>
      <c r="AH52" s="7" t="n">
        <v>0</v>
      </c>
      <c r="AI52" s="7" t="n">
        <v>3496.5</v>
      </c>
      <c r="AJ52" s="7" t="n">
        <v>2</v>
      </c>
      <c r="AK52" s="7" t="n">
        <v>0</v>
      </c>
      <c r="AL52" s="7" t="n">
        <v>0</v>
      </c>
      <c r="AM52" s="7" t="n">
        <v>0</v>
      </c>
      <c r="AN52" s="7" t="n">
        <v>5</v>
      </c>
      <c r="AO52" s="7">
        <f>ROUND(AN52*BP52/100,0)*100</f>
        <v/>
      </c>
      <c r="AP52" s="7" t="n">
        <v>0</v>
      </c>
      <c r="AQ52" s="7">
        <f>AI52-AO52</f>
        <v/>
      </c>
      <c r="AR52" s="7" t="n">
        <v>0</v>
      </c>
      <c r="AS52" s="7" t="n">
        <v>0</v>
      </c>
      <c r="AT52" s="7" t="n">
        <v>0</v>
      </c>
      <c r="AU52" s="7" t="n">
        <v>0</v>
      </c>
      <c r="AV52" s="7" t="n">
        <v>0</v>
      </c>
      <c r="AW52" s="7" t="n">
        <v>0</v>
      </c>
      <c r="AX52" s="7" t="n">
        <v>2</v>
      </c>
      <c r="AY52" s="7">
        <f>ROUND(AX52*BP52/100,0)*100</f>
        <v/>
      </c>
      <c r="AZ52" s="7" t="n">
        <v>0</v>
      </c>
      <c r="BA52" s="7">
        <f>AS52-AY52</f>
        <v/>
      </c>
      <c r="BB52" s="7" t="n">
        <v>0</v>
      </c>
      <c r="BC52" s="6" t="n"/>
      <c r="BD52" s="7">
        <f>SUM(J52,T52,AD52,AN52,AX52)</f>
        <v/>
      </c>
      <c r="BE52" s="7">
        <f>SUM(F52,P52,Z52,AJ52,AT52)</f>
        <v/>
      </c>
      <c r="BF52" s="7">
        <f>SUM(N52,X52,AH52,AR52,BB52)</f>
        <v/>
      </c>
      <c r="BG52" s="7">
        <f>SUM(L52,V52,AF52,AP52,AZ52)</f>
        <v/>
      </c>
      <c r="BH52" s="7">
        <f>SUM(I52,S52,AC52,AM52,AW52)</f>
        <v/>
      </c>
      <c r="BI52" s="7" t="n">
        <v>0</v>
      </c>
      <c r="BJ52" s="7">
        <f>SUM(H52,R52,AB52,AL52,AV52)</f>
        <v/>
      </c>
      <c r="BK52" s="7">
        <f>SUM(K52,U52,AE52,AO52,AY52)</f>
        <v/>
      </c>
      <c r="BL52" s="7">
        <f>SUM(E52,O52,Y52,AI52,AS52)</f>
        <v/>
      </c>
      <c r="BM52" s="7">
        <f>SUM(G52,Q52,AA52,AK52,AU52)</f>
        <v/>
      </c>
      <c r="BN52" s="7" t="n">
        <v>0</v>
      </c>
      <c r="BO52" s="7">
        <f>BL52+BM52+BN52</f>
        <v/>
      </c>
      <c r="BP52" s="7" t="n">
        <v>1537</v>
      </c>
      <c r="BQ52" s="7">
        <f>BO52/31*31</f>
        <v/>
      </c>
      <c r="BR52" s="7">
        <f>IFERROR(BL52/BE52,0)</f>
        <v/>
      </c>
    </row>
    <row r="53">
      <c r="A53" s="6" t="n">
        <v>35</v>
      </c>
      <c r="B53" s="6" t="inlineStr">
        <is>
          <t>2026-03-01</t>
        </is>
      </c>
      <c r="C53" s="6" t="inlineStr">
        <is>
          <t>ПТ</t>
        </is>
      </c>
      <c r="D53" s="6" t="inlineStr">
        <is>
          <t>Ширгаков Эдуард Фликсович</t>
        </is>
      </c>
      <c r="E53" s="7" t="n">
        <v>3530</v>
      </c>
      <c r="F53" s="7" t="n">
        <v>2</v>
      </c>
      <c r="G53" s="7" t="n">
        <v>5075</v>
      </c>
      <c r="H53" s="7" t="n">
        <v>7</v>
      </c>
      <c r="I53" s="7" t="n">
        <v>2</v>
      </c>
      <c r="J53" s="7" t="n">
        <v>7</v>
      </c>
      <c r="K53" s="7">
        <f>ROUND(J53*BP53/100,0)*100</f>
        <v/>
      </c>
      <c r="L53" s="7" t="n">
        <v>0</v>
      </c>
      <c r="M53" s="7">
        <f>E53-K53</f>
        <v/>
      </c>
      <c r="N53" s="7" t="n">
        <v>0</v>
      </c>
      <c r="O53" s="7" t="n">
        <v>0</v>
      </c>
      <c r="P53" s="7" t="n">
        <v>0</v>
      </c>
      <c r="Q53" s="7" t="n">
        <v>5385</v>
      </c>
      <c r="R53" s="7" t="n">
        <v>8</v>
      </c>
      <c r="S53" s="7" t="n">
        <v>1</v>
      </c>
      <c r="T53" s="7" t="n">
        <v>7</v>
      </c>
      <c r="U53" s="7">
        <f>ROUND(T53*BP53/100,0)*100</f>
        <v/>
      </c>
      <c r="V53" s="7" t="n">
        <v>0</v>
      </c>
      <c r="W53" s="7">
        <f>O53-U53</f>
        <v/>
      </c>
      <c r="X53" s="7" t="n">
        <v>0</v>
      </c>
      <c r="Y53" s="7" t="n">
        <v>1690</v>
      </c>
      <c r="Z53" s="7" t="n">
        <v>1</v>
      </c>
      <c r="AA53" s="7" t="n">
        <v>7317.5</v>
      </c>
      <c r="AB53" s="7" t="n">
        <v>11</v>
      </c>
      <c r="AC53" s="7" t="n">
        <v>2</v>
      </c>
      <c r="AD53" s="7" t="n">
        <v>7</v>
      </c>
      <c r="AE53" s="7">
        <f>ROUND(AD53*BP53/100,0)*100</f>
        <v/>
      </c>
      <c r="AF53" s="7" t="n">
        <v>0</v>
      </c>
      <c r="AG53" s="7">
        <f>Y53-AE53</f>
        <v/>
      </c>
      <c r="AH53" s="7" t="n">
        <v>0</v>
      </c>
      <c r="AI53" s="7" t="n">
        <v>0</v>
      </c>
      <c r="AJ53" s="7" t="n">
        <v>0</v>
      </c>
      <c r="AK53" s="7" t="n">
        <v>4098.75</v>
      </c>
      <c r="AL53" s="7" t="n">
        <v>6</v>
      </c>
      <c r="AM53" s="7" t="n">
        <v>4</v>
      </c>
      <c r="AN53" s="7" t="n">
        <v>7</v>
      </c>
      <c r="AO53" s="7">
        <f>ROUND(AN53*BP53/100,0)*100</f>
        <v/>
      </c>
      <c r="AP53" s="7" t="n">
        <v>0</v>
      </c>
      <c r="AQ53" s="7">
        <f>AI53-AO53</f>
        <v/>
      </c>
      <c r="AR53" s="7" t="n">
        <v>0</v>
      </c>
      <c r="AS53" s="7" t="n">
        <v>0</v>
      </c>
      <c r="AT53" s="7" t="n">
        <v>0</v>
      </c>
      <c r="AU53" s="7" t="n">
        <v>1248.75</v>
      </c>
      <c r="AV53" s="7" t="n">
        <v>2</v>
      </c>
      <c r="AW53" s="7" t="n">
        <v>0</v>
      </c>
      <c r="AX53" s="7" t="n">
        <v>3</v>
      </c>
      <c r="AY53" s="7">
        <f>ROUND(AX53*BP53/100,0)*100</f>
        <v/>
      </c>
      <c r="AZ53" s="7" t="n">
        <v>0</v>
      </c>
      <c r="BA53" s="7">
        <f>AS53-AY53</f>
        <v/>
      </c>
      <c r="BB53" s="7" t="n">
        <v>0</v>
      </c>
      <c r="BC53" s="6" t="n"/>
      <c r="BD53" s="7">
        <f>SUM(J53,T53,AD53,AN53,AX53)</f>
        <v/>
      </c>
      <c r="BE53" s="7">
        <f>SUM(F53,P53,Z53,AJ53,AT53)</f>
        <v/>
      </c>
      <c r="BF53" s="7">
        <f>SUM(N53,X53,AH53,AR53,BB53)</f>
        <v/>
      </c>
      <c r="BG53" s="7">
        <f>SUM(L53,V53,AF53,AP53,AZ53)</f>
        <v/>
      </c>
      <c r="BH53" s="7">
        <f>SUM(I53,S53,AC53,AM53,AW53)</f>
        <v/>
      </c>
      <c r="BI53" s="7" t="n">
        <v>0</v>
      </c>
      <c r="BJ53" s="7">
        <f>SUM(H53,R53,AB53,AL53,AV53)</f>
        <v/>
      </c>
      <c r="BK53" s="7">
        <f>SUM(K53,U53,AE53,AO53,AY53)</f>
        <v/>
      </c>
      <c r="BL53" s="7">
        <f>SUM(E53,O53,Y53,AI53,AS53)</f>
        <v/>
      </c>
      <c r="BM53" s="7">
        <f>SUM(G53,Q53,AA53,AK53,AU53)</f>
        <v/>
      </c>
      <c r="BN53" s="7" t="n">
        <v>0</v>
      </c>
      <c r="BO53" s="7">
        <f>BL53+BM53+BN53</f>
        <v/>
      </c>
      <c r="BP53" s="7" t="n">
        <v>1089.090909090909</v>
      </c>
      <c r="BQ53" s="7">
        <f>BO53/31*31</f>
        <v/>
      </c>
      <c r="BR53" s="7">
        <f>IFERROR(BL53/BE53,0)</f>
        <v/>
      </c>
    </row>
    <row r="54">
      <c r="A54" s="8" t="n"/>
      <c r="B54" s="8" t="n"/>
      <c r="C54" s="8" t="n"/>
      <c r="D54" s="8" t="inlineStr">
        <is>
          <t>Итого БИ</t>
        </is>
      </c>
      <c r="E54" s="9">
        <f>SUM(E51:E53)</f>
        <v/>
      </c>
      <c r="F54" s="9">
        <f>SUM(F51:F53)</f>
        <v/>
      </c>
      <c r="G54" s="9">
        <f>SUM(G51:G53)</f>
        <v/>
      </c>
      <c r="H54" s="9">
        <f>SUM(H51:H53)</f>
        <v/>
      </c>
      <c r="I54" s="9">
        <f>SUM(I51:I53)</f>
        <v/>
      </c>
      <c r="J54" s="9">
        <f>SUM(J51:J53)</f>
        <v/>
      </c>
      <c r="K54" s="9">
        <f>SUM(K51:K53)</f>
        <v/>
      </c>
      <c r="L54" s="9">
        <f>SUM(L51:L53)</f>
        <v/>
      </c>
      <c r="M54" s="9">
        <f>SUM(M51:M53)</f>
        <v/>
      </c>
      <c r="N54" s="9">
        <f>SUM(N51:N53)</f>
        <v/>
      </c>
      <c r="O54" s="9">
        <f>SUM(O51:O53)</f>
        <v/>
      </c>
      <c r="P54" s="9">
        <f>SUM(P51:P53)</f>
        <v/>
      </c>
      <c r="Q54" s="9">
        <f>SUM(Q51:Q53)</f>
        <v/>
      </c>
      <c r="R54" s="9">
        <f>SUM(R51:R53)</f>
        <v/>
      </c>
      <c r="S54" s="9">
        <f>SUM(S51:S53)</f>
        <v/>
      </c>
      <c r="T54" s="9">
        <f>SUM(T51:T53)</f>
        <v/>
      </c>
      <c r="U54" s="9">
        <f>SUM(U51:U53)</f>
        <v/>
      </c>
      <c r="V54" s="9">
        <f>SUM(V51:V53)</f>
        <v/>
      </c>
      <c r="W54" s="9">
        <f>SUM(W51:W53)</f>
        <v/>
      </c>
      <c r="X54" s="9">
        <f>SUM(X51:X53)</f>
        <v/>
      </c>
      <c r="Y54" s="9">
        <f>SUM(Y51:Y53)</f>
        <v/>
      </c>
      <c r="Z54" s="9">
        <f>SUM(Z51:Z53)</f>
        <v/>
      </c>
      <c r="AA54" s="9">
        <f>SUM(AA51:AA53)</f>
        <v/>
      </c>
      <c r="AB54" s="9">
        <f>SUM(AB51:AB53)</f>
        <v/>
      </c>
      <c r="AC54" s="9">
        <f>SUM(AC51:AC53)</f>
        <v/>
      </c>
      <c r="AD54" s="9">
        <f>SUM(AD51:AD53)</f>
        <v/>
      </c>
      <c r="AE54" s="9">
        <f>SUM(AE51:AE53)</f>
        <v/>
      </c>
      <c r="AF54" s="9">
        <f>SUM(AF51:AF53)</f>
        <v/>
      </c>
      <c r="AG54" s="9">
        <f>SUM(AG51:AG53)</f>
        <v/>
      </c>
      <c r="AH54" s="9">
        <f>SUM(AH51:AH53)</f>
        <v/>
      </c>
      <c r="AI54" s="9">
        <f>SUM(AI51:AI53)</f>
        <v/>
      </c>
      <c r="AJ54" s="9">
        <f>SUM(AJ51:AJ53)</f>
        <v/>
      </c>
      <c r="AK54" s="9">
        <f>SUM(AK51:AK53)</f>
        <v/>
      </c>
      <c r="AL54" s="9">
        <f>SUM(AL51:AL53)</f>
        <v/>
      </c>
      <c r="AM54" s="9">
        <f>SUM(AM51:AM53)</f>
        <v/>
      </c>
      <c r="AN54" s="9">
        <f>SUM(AN51:AN53)</f>
        <v/>
      </c>
      <c r="AO54" s="9">
        <f>SUM(AO51:AO53)</f>
        <v/>
      </c>
      <c r="AP54" s="9">
        <f>SUM(AP51:AP53)</f>
        <v/>
      </c>
      <c r="AQ54" s="9">
        <f>SUM(AQ51:AQ53)</f>
        <v/>
      </c>
      <c r="AR54" s="9">
        <f>SUM(AR51:AR53)</f>
        <v/>
      </c>
      <c r="AS54" s="9">
        <f>SUM(AS51:AS53)</f>
        <v/>
      </c>
      <c r="AT54" s="9">
        <f>SUM(AT51:AT53)</f>
        <v/>
      </c>
      <c r="AU54" s="9">
        <f>SUM(AU51:AU53)</f>
        <v/>
      </c>
      <c r="AV54" s="9">
        <f>SUM(AV51:AV53)</f>
        <v/>
      </c>
      <c r="AW54" s="9">
        <f>SUM(AW51:AW53)</f>
        <v/>
      </c>
      <c r="AX54" s="9">
        <f>SUM(AX51:AX53)</f>
        <v/>
      </c>
      <c r="AY54" s="9">
        <f>SUM(AY51:AY53)</f>
        <v/>
      </c>
      <c r="AZ54" s="9">
        <f>SUM(AZ51:AZ53)</f>
        <v/>
      </c>
      <c r="BA54" s="9">
        <f>SUM(BA51:BA53)</f>
        <v/>
      </c>
      <c r="BB54" s="9">
        <f>SUM(BB51:BB53)</f>
        <v/>
      </c>
      <c r="BC54" s="9">
        <f>SUM(BC51:BC53)</f>
        <v/>
      </c>
      <c r="BD54" s="9">
        <f>SUM(BD51:BD53)</f>
        <v/>
      </c>
      <c r="BE54" s="9">
        <f>SUM(BE51:BE53)</f>
        <v/>
      </c>
      <c r="BF54" s="9">
        <f>SUM(BF51:BF53)</f>
        <v/>
      </c>
      <c r="BG54" s="9">
        <f>SUM(BG51:BG53)</f>
        <v/>
      </c>
      <c r="BH54" s="9">
        <f>SUM(BH51:BH53)</f>
        <v/>
      </c>
      <c r="BI54" s="9">
        <f>SUM(BI51:BI53)</f>
        <v/>
      </c>
      <c r="BJ54" s="9">
        <f>SUM(BJ51:BJ53)</f>
        <v/>
      </c>
      <c r="BK54" s="9">
        <f>SUM(BK51:BK53)</f>
        <v/>
      </c>
      <c r="BL54" s="9">
        <f>SUM(BL51:BL53)</f>
        <v/>
      </c>
      <c r="BM54" s="9">
        <f>SUM(BM51:BM53)</f>
        <v/>
      </c>
      <c r="BN54" s="9">
        <f>SUM(BN51:BN53)</f>
        <v/>
      </c>
      <c r="BO54" s="9">
        <f>SUM(BO51:BO53)</f>
        <v/>
      </c>
      <c r="BP54" s="9">
        <f>IFERROR(BK54/BD54,0)</f>
        <v/>
      </c>
      <c r="BQ54" s="9">
        <f>BO54/31*31</f>
        <v/>
      </c>
      <c r="BR54" s="9">
        <f>IFERROR(BL54/BE54,0)</f>
        <v/>
      </c>
    </row>
    <row r="56">
      <c r="A56" s="10" t="n"/>
      <c r="B56" s="10" t="n"/>
      <c r="C56" s="10" t="n"/>
      <c r="D56" s="10" t="inlineStr">
        <is>
          <t>Итого</t>
        </is>
      </c>
      <c r="E56" s="11">
        <f>SUM(E14,E37,E47,E54)</f>
        <v/>
      </c>
      <c r="F56" s="11">
        <f>SUM(F14,F37,F47,F54)</f>
        <v/>
      </c>
      <c r="G56" s="11">
        <f>SUM(G14,G37,G47,G54)</f>
        <v/>
      </c>
      <c r="H56" s="11">
        <f>SUM(H14,H37,H47,H54)</f>
        <v/>
      </c>
      <c r="I56" s="11">
        <f>SUM(I14,I37,I47,I54)</f>
        <v/>
      </c>
      <c r="J56" s="11">
        <f>SUM(J14,J37,J47,J54)</f>
        <v/>
      </c>
      <c r="K56" s="11">
        <f>SUM(K14,K37,K47,K54)</f>
        <v/>
      </c>
      <c r="L56" s="11">
        <f>SUM(L14,L37,L47,L54)</f>
        <v/>
      </c>
      <c r="M56" s="11">
        <f>SUM(M14,M37,M47,M54)</f>
        <v/>
      </c>
      <c r="N56" s="11">
        <f>SUM(N14,N37,N47,N54)</f>
        <v/>
      </c>
      <c r="O56" s="11">
        <f>SUM(O14,O37,O47,O54)</f>
        <v/>
      </c>
      <c r="P56" s="11">
        <f>SUM(P14,P37,P47,P54)</f>
        <v/>
      </c>
      <c r="Q56" s="11">
        <f>SUM(Q14,Q37,Q47,Q54)</f>
        <v/>
      </c>
      <c r="R56" s="11">
        <f>SUM(R14,R37,R47,R54)</f>
        <v/>
      </c>
      <c r="S56" s="11">
        <f>SUM(S14,S37,S47,S54)</f>
        <v/>
      </c>
      <c r="T56" s="11">
        <f>SUM(T14,T37,T47,T54)</f>
        <v/>
      </c>
      <c r="U56" s="11">
        <f>SUM(U14,U37,U47,U54)</f>
        <v/>
      </c>
      <c r="V56" s="11">
        <f>SUM(V14,V37,V47,V54)</f>
        <v/>
      </c>
      <c r="W56" s="11">
        <f>SUM(W14,W37,W47,W54)</f>
        <v/>
      </c>
      <c r="X56" s="11">
        <f>SUM(X14,X37,X47,X54)</f>
        <v/>
      </c>
      <c r="Y56" s="11">
        <f>SUM(Y14,Y37,Y47,Y54)</f>
        <v/>
      </c>
      <c r="Z56" s="11">
        <f>SUM(Z14,Z37,Z47,Z54)</f>
        <v/>
      </c>
      <c r="AA56" s="11">
        <f>SUM(AA14,AA37,AA47,AA54)</f>
        <v/>
      </c>
      <c r="AB56" s="11">
        <f>SUM(AB14,AB37,AB47,AB54)</f>
        <v/>
      </c>
      <c r="AC56" s="11">
        <f>SUM(AC14,AC37,AC47,AC54)</f>
        <v/>
      </c>
      <c r="AD56" s="11">
        <f>SUM(AD14,AD37,AD47,AD54)</f>
        <v/>
      </c>
      <c r="AE56" s="11">
        <f>SUM(AE14,AE37,AE47,AE54)</f>
        <v/>
      </c>
      <c r="AF56" s="11">
        <f>SUM(AF14,AF37,AF47,AF54)</f>
        <v/>
      </c>
      <c r="AG56" s="11">
        <f>SUM(AG14,AG37,AG47,AG54)</f>
        <v/>
      </c>
      <c r="AH56" s="11">
        <f>SUM(AH14,AH37,AH47,AH54)</f>
        <v/>
      </c>
      <c r="AI56" s="11">
        <f>SUM(AI14,AI37,AI47,AI54)</f>
        <v/>
      </c>
      <c r="AJ56" s="11">
        <f>SUM(AJ14,AJ37,AJ47,AJ54)</f>
        <v/>
      </c>
      <c r="AK56" s="11">
        <f>SUM(AK14,AK37,AK47,AK54)</f>
        <v/>
      </c>
      <c r="AL56" s="11">
        <f>SUM(AL14,AL37,AL47,AL54)</f>
        <v/>
      </c>
      <c r="AM56" s="11">
        <f>SUM(AM14,AM37,AM47,AM54)</f>
        <v/>
      </c>
      <c r="AN56" s="11">
        <f>SUM(AN14,AN37,AN47,AN54)</f>
        <v/>
      </c>
      <c r="AO56" s="11">
        <f>SUM(AO14,AO37,AO47,AO54)</f>
        <v/>
      </c>
      <c r="AP56" s="11">
        <f>SUM(AP14,AP37,AP47,AP54)</f>
        <v/>
      </c>
      <c r="AQ56" s="11">
        <f>SUM(AQ14,AQ37,AQ47,AQ54)</f>
        <v/>
      </c>
      <c r="AR56" s="11">
        <f>SUM(AR14,AR37,AR47,AR54)</f>
        <v/>
      </c>
      <c r="AS56" s="11">
        <f>SUM(AS14,AS37,AS47,AS54)</f>
        <v/>
      </c>
      <c r="AT56" s="11">
        <f>SUM(AT14,AT37,AT47,AT54)</f>
        <v/>
      </c>
      <c r="AU56" s="11">
        <f>SUM(AU14,AU37,AU47,AU54)</f>
        <v/>
      </c>
      <c r="AV56" s="11">
        <f>SUM(AV14,AV37,AV47,AV54)</f>
        <v/>
      </c>
      <c r="AW56" s="11">
        <f>SUM(AW14,AW37,AW47,AW54)</f>
        <v/>
      </c>
      <c r="AX56" s="11">
        <f>SUM(AX14,AX37,AX47,AX54)</f>
        <v/>
      </c>
      <c r="AY56" s="11">
        <f>SUM(AY14,AY37,AY47,AY54)</f>
        <v/>
      </c>
      <c r="AZ56" s="11">
        <f>SUM(AZ14,AZ37,AZ47,AZ54)</f>
        <v/>
      </c>
      <c r="BA56" s="11">
        <f>SUM(BA14,BA37,BA47,BA54)</f>
        <v/>
      </c>
      <c r="BB56" s="11">
        <f>SUM(BB14,BB37,BB47,BB54)</f>
        <v/>
      </c>
      <c r="BC56" s="11">
        <f>SUM(BC14,BC37,BC47,BC54)</f>
        <v/>
      </c>
      <c r="BD56" s="11">
        <f>SUM(BD14,BD37,BD47,BD54)</f>
        <v/>
      </c>
      <c r="BE56" s="11">
        <f>SUM(BE14,BE37,BE47,BE54)</f>
        <v/>
      </c>
      <c r="BF56" s="11">
        <f>SUM(BF14,BF37,BF47,BF54)</f>
        <v/>
      </c>
      <c r="BG56" s="11">
        <f>SUM(BG14,BG37,BG47,BG54)</f>
        <v/>
      </c>
      <c r="BH56" s="11">
        <f>SUM(BH14,BH37,BH47,BH54)</f>
        <v/>
      </c>
      <c r="BI56" s="11">
        <f>SUM(BI14,BI37,BI47,BI54)</f>
        <v/>
      </c>
      <c r="BJ56" s="11">
        <f>SUM(BJ14,BJ37,BJ47,BJ54)</f>
        <v/>
      </c>
      <c r="BK56" s="11">
        <f>SUM(BK14,BK37,BK47,BK54)</f>
        <v/>
      </c>
      <c r="BL56" s="11">
        <f>SUM(BL14,BL37,BL47,BL54)</f>
        <v/>
      </c>
      <c r="BM56" s="11">
        <f>SUM(BM14,BM37,BM47,BM54)</f>
        <v/>
      </c>
      <c r="BN56" s="11">
        <f>SUM(BN14,BN37,BN47,BN54)</f>
        <v/>
      </c>
      <c r="BO56" s="11">
        <f>SUM(BO14,BO37,BO47,BO54)</f>
        <v/>
      </c>
      <c r="BP56" s="11">
        <f>IFERROR(BK56/BD56,0)</f>
        <v/>
      </c>
      <c r="BQ56" s="11">
        <f>BO56/31*31</f>
        <v/>
      </c>
      <c r="BR56" s="11">
        <f>IFERROR(BL56/BE56,0)</f>
        <v/>
      </c>
    </row>
  </sheetData>
  <mergeCells count="9">
    <mergeCell ref="BI3:BJ3"/>
    <mergeCell ref="BG3:BH3"/>
    <mergeCell ref="BK3:BR3"/>
    <mergeCell ref="E3:N3"/>
    <mergeCell ref="AI3:AR3"/>
    <mergeCell ref="Y3:AH3"/>
    <mergeCell ref="O3:X3"/>
    <mergeCell ref="AS3:BB3"/>
    <mergeCell ref="BD3:BF3"/>
  </mergeCells>
  <conditionalFormatting sqref="M7:M13">
    <cfRule type="dataBar" priority="1">
      <dataBar showValue="1">
        <cfvo type="num" val="0"/>
        <cfvo type="num" val="0"/>
        <color rgb="00D8B4FE"/>
      </dataBar>
    </cfRule>
  </conditionalFormatting>
  <conditionalFormatting sqref="M18:M36">
    <cfRule type="dataBar" priority="2">
      <dataBar showValue="1">
        <cfvo type="num" val="0"/>
        <cfvo type="num" val="0"/>
        <color rgb="00D8B4FE"/>
      </dataBar>
    </cfRule>
  </conditionalFormatting>
  <conditionalFormatting sqref="M41:M46">
    <cfRule type="dataBar" priority="3">
      <dataBar showValue="1">
        <cfvo type="num" val="0"/>
        <cfvo type="num" val="0"/>
        <color rgb="00D8B4FE"/>
      </dataBar>
    </cfRule>
  </conditionalFormatting>
  <conditionalFormatting sqref="M51:M53">
    <cfRule type="dataBar" priority="4">
      <dataBar showValue="1">
        <cfvo type="num" val="0"/>
        <cfvo type="num" val="0"/>
        <color rgb="00D8B4FE"/>
      </dataBar>
    </cfRule>
  </conditionalFormatting>
  <conditionalFormatting sqref="W7:W13">
    <cfRule type="dataBar" priority="5">
      <dataBar showValue="1">
        <cfvo type="num" val="0"/>
        <cfvo type="num" val="0"/>
        <color rgb="00D8B4FE"/>
      </dataBar>
    </cfRule>
  </conditionalFormatting>
  <conditionalFormatting sqref="W18:W36">
    <cfRule type="dataBar" priority="6">
      <dataBar showValue="1">
        <cfvo type="num" val="0"/>
        <cfvo type="num" val="0"/>
        <color rgb="00D8B4FE"/>
      </dataBar>
    </cfRule>
  </conditionalFormatting>
  <conditionalFormatting sqref="W41:W46">
    <cfRule type="dataBar" priority="7">
      <dataBar showValue="1">
        <cfvo type="num" val="0"/>
        <cfvo type="num" val="0"/>
        <color rgb="00D8B4FE"/>
      </dataBar>
    </cfRule>
  </conditionalFormatting>
  <conditionalFormatting sqref="W51:W53">
    <cfRule type="dataBar" priority="8">
      <dataBar showValue="1">
        <cfvo type="num" val="0"/>
        <cfvo type="num" val="0"/>
        <color rgb="00D8B4FE"/>
      </dataBar>
    </cfRule>
  </conditionalFormatting>
  <conditionalFormatting sqref="AG7:AG13">
    <cfRule type="dataBar" priority="9">
      <dataBar showValue="1">
        <cfvo type="num" val="0"/>
        <cfvo type="num" val="0"/>
        <color rgb="00D8B4FE"/>
      </dataBar>
    </cfRule>
  </conditionalFormatting>
  <conditionalFormatting sqref="AG18:AG36">
    <cfRule type="dataBar" priority="10">
      <dataBar showValue="1">
        <cfvo type="num" val="0"/>
        <cfvo type="num" val="0"/>
        <color rgb="00D8B4FE"/>
      </dataBar>
    </cfRule>
  </conditionalFormatting>
  <conditionalFormatting sqref="AG41:AG46">
    <cfRule type="dataBar" priority="11">
      <dataBar showValue="1">
        <cfvo type="num" val="0"/>
        <cfvo type="num" val="0"/>
        <color rgb="00D8B4FE"/>
      </dataBar>
    </cfRule>
  </conditionalFormatting>
  <conditionalFormatting sqref="AG51:AG53">
    <cfRule type="dataBar" priority="12">
      <dataBar showValue="1">
        <cfvo type="num" val="0"/>
        <cfvo type="num" val="0"/>
        <color rgb="00D8B4FE"/>
      </dataBar>
    </cfRule>
  </conditionalFormatting>
  <conditionalFormatting sqref="AQ7:AQ13">
    <cfRule type="dataBar" priority="13">
      <dataBar showValue="1">
        <cfvo type="num" val="0"/>
        <cfvo type="num" val="0"/>
        <color rgb="00D8B4FE"/>
      </dataBar>
    </cfRule>
  </conditionalFormatting>
  <conditionalFormatting sqref="AQ18:AQ36">
    <cfRule type="dataBar" priority="14">
      <dataBar showValue="1">
        <cfvo type="num" val="0"/>
        <cfvo type="num" val="0"/>
        <color rgb="00D8B4FE"/>
      </dataBar>
    </cfRule>
  </conditionalFormatting>
  <conditionalFormatting sqref="AQ41:AQ46">
    <cfRule type="dataBar" priority="15">
      <dataBar showValue="1">
        <cfvo type="num" val="0"/>
        <cfvo type="num" val="0"/>
        <color rgb="00D8B4FE"/>
      </dataBar>
    </cfRule>
  </conditionalFormatting>
  <conditionalFormatting sqref="AQ51:AQ53">
    <cfRule type="dataBar" priority="16">
      <dataBar showValue="1">
        <cfvo type="num" val="0"/>
        <cfvo type="num" val="0"/>
        <color rgb="00D8B4FE"/>
      </dataBar>
    </cfRule>
  </conditionalFormatting>
  <conditionalFormatting sqref="BA7:BA13">
    <cfRule type="dataBar" priority="17">
      <dataBar showValue="1">
        <cfvo type="num" val="0"/>
        <cfvo type="num" val="0"/>
        <color rgb="00D8B4FE"/>
      </dataBar>
    </cfRule>
  </conditionalFormatting>
  <conditionalFormatting sqref="BA18:BA36">
    <cfRule type="dataBar" priority="18">
      <dataBar showValue="1">
        <cfvo type="num" val="0"/>
        <cfvo type="num" val="0"/>
        <color rgb="00D8B4FE"/>
      </dataBar>
    </cfRule>
  </conditionalFormatting>
  <conditionalFormatting sqref="BA41:BA46">
    <cfRule type="dataBar" priority="19">
      <dataBar showValue="1">
        <cfvo type="num" val="0"/>
        <cfvo type="num" val="0"/>
        <color rgb="00D8B4FE"/>
      </dataBar>
    </cfRule>
  </conditionalFormatting>
  <conditionalFormatting sqref="BA51:BA53">
    <cfRule type="dataBar" priority="20">
      <dataBar showValue="1">
        <cfvo type="num" val="0"/>
        <cfvo type="num" val="0"/>
        <color rgb="00D8B4FE"/>
      </dataBar>
    </cfRule>
  </conditionalFormatting>
  <conditionalFormatting sqref="BQ7:BQ13">
    <cfRule type="dataBar" priority="21">
      <dataBar showValue="1">
        <cfvo type="num" val="0"/>
        <cfvo type="max"/>
        <color rgb="00B7E4C7"/>
      </dataBar>
    </cfRule>
  </conditionalFormatting>
  <conditionalFormatting sqref="BQ18:BQ36">
    <cfRule type="dataBar" priority="22">
      <dataBar showValue="1">
        <cfvo type="num" val="0"/>
        <cfvo type="max"/>
        <color rgb="00B7E4C7"/>
      </dataBar>
    </cfRule>
  </conditionalFormatting>
  <conditionalFormatting sqref="BQ41:BQ46">
    <cfRule type="dataBar" priority="23">
      <dataBar showValue="1">
        <cfvo type="num" val="0"/>
        <cfvo type="max"/>
        <color rgb="00B7E4C7"/>
      </dataBar>
    </cfRule>
  </conditionalFormatting>
  <conditionalFormatting sqref="BQ51:BQ53">
    <cfRule type="dataBar" priority="24">
      <dataBar showValue="1">
        <cfvo type="num" val="0"/>
        <cfvo type="max"/>
        <color rgb="00B7E4C7"/>
      </dataBar>
    </cfRule>
  </conditionalFormatting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J96"/>
  <sheetViews>
    <sheetView workbookViewId="0">
      <selection activeCell="A1" sqref="A1"/>
    </sheetView>
  </sheetViews>
  <sheetFormatPr baseColWidth="8" defaultRowHeight="15"/>
  <cols>
    <col width="16" customWidth="1" min="1" max="1"/>
    <col width="34" customWidth="1" min="2" max="2"/>
    <col width="16" customWidth="1" min="3" max="3"/>
    <col width="16" customWidth="1" min="4" max="4"/>
    <col width="16" customWidth="1" min="5" max="5"/>
    <col width="16" customWidth="1" min="6" max="6"/>
    <col width="16" customWidth="1" min="7" max="7"/>
    <col width="16" customWidth="1" min="8" max="8"/>
    <col width="16" customWidth="1" min="9" max="9"/>
    <col width="16" customWidth="1" min="10" max="10"/>
    <col width="16" customWidth="1" min="11" max="11"/>
    <col width="16" customWidth="1" min="12" max="12"/>
  </cols>
  <sheetData>
    <row r="1">
      <c r="A1" s="12" t="inlineStr">
        <is>
          <t>Дашборд дорожной карты</t>
        </is>
      </c>
    </row>
    <row r="2">
      <c r="A2" t="inlineStr">
        <is>
          <t>Период отчета: 01.03.2026 — 31.03.2026</t>
        </is>
      </c>
    </row>
    <row r="3">
      <c r="A3" t="inlineStr">
        <is>
          <t>Дата контроля: 31.03.2026</t>
        </is>
      </c>
    </row>
    <row r="5">
      <c r="A5" s="13" t="inlineStr">
        <is>
          <t>Показатель</t>
        </is>
      </c>
      <c r="B5" s="13" t="inlineStr">
        <is>
          <t>Значение</t>
        </is>
      </c>
    </row>
    <row r="6">
      <c r="A6" s="6" t="inlineStr">
        <is>
          <t>Факт суммы</t>
        </is>
      </c>
      <c r="B6" s="14" t="n">
        <v>5075921.849999996</v>
      </c>
    </row>
    <row r="7">
      <c r="A7" s="6" t="inlineStr">
        <is>
          <t>План суммы</t>
        </is>
      </c>
      <c r="B7" s="14" t="n">
        <v>4000000</v>
      </c>
    </row>
    <row r="8">
      <c r="A8" s="6" t="inlineStr">
        <is>
          <t>Выполнение суммы</t>
        </is>
      </c>
      <c r="B8" s="15" t="n">
        <v>1.268980462499999</v>
      </c>
    </row>
    <row r="9">
      <c r="A9" s="6" t="inlineStr">
        <is>
          <t>Факт тренировок</t>
        </is>
      </c>
      <c r="B9" s="14" t="n">
        <v>3547</v>
      </c>
    </row>
    <row r="10">
      <c r="A10" s="6" t="inlineStr">
        <is>
          <t>План тренировок</t>
        </is>
      </c>
      <c r="B10" s="14" t="n">
        <v>2677</v>
      </c>
    </row>
    <row r="11">
      <c r="A11" s="6" t="inlineStr">
        <is>
          <t>Выполнение тренировок</t>
        </is>
      </c>
      <c r="B11" s="15" t="n">
        <v>1.324990661187897</v>
      </c>
    </row>
    <row r="12">
      <c r="A12" s="6" t="inlineStr">
        <is>
          <t>Дней прошло</t>
        </is>
      </c>
      <c r="B12" s="14" t="inlineStr">
        <is>
          <t>31 / 31</t>
        </is>
      </c>
    </row>
    <row r="15">
      <c r="A15" s="16" t="inlineStr">
        <is>
          <t>Свод подразделений</t>
        </is>
      </c>
    </row>
    <row r="16">
      <c r="A16" s="13" t="inlineStr">
        <is>
          <t>Подразделение</t>
        </is>
      </c>
      <c r="B16" s="13" t="inlineStr">
        <is>
          <t>План трен.</t>
        </is>
      </c>
      <c r="C16" s="13" t="inlineStr">
        <is>
          <t>Факт трен.</t>
        </is>
      </c>
      <c r="D16" s="13" t="inlineStr">
        <is>
          <t>Выполнение трен.</t>
        </is>
      </c>
      <c r="E16" s="13" t="inlineStr">
        <is>
          <t>План ₽</t>
        </is>
      </c>
      <c r="F16" s="13" t="inlineStr">
        <is>
          <t>Факт ₽</t>
        </is>
      </c>
      <c r="G16" s="13" t="inlineStr">
        <is>
          <t>Выполнение ₽</t>
        </is>
      </c>
      <c r="H16" s="13" t="inlineStr">
        <is>
          <t>RR ₽</t>
        </is>
      </c>
      <c r="I16" s="13" t="inlineStr">
        <is>
          <t>Отклонение ₽</t>
        </is>
      </c>
    </row>
    <row r="17">
      <c r="A17" s="6" t="inlineStr">
        <is>
          <t>БАС</t>
        </is>
      </c>
      <c r="B17" s="7" t="n">
        <v>947</v>
      </c>
      <c r="C17" s="7" t="n">
        <v>1593</v>
      </c>
      <c r="D17" s="17" t="n">
        <v>1.682154171066526</v>
      </c>
      <c r="E17" s="7" t="n">
        <v>1250000</v>
      </c>
      <c r="F17" s="7" t="n">
        <v>2117849.529999996</v>
      </c>
      <c r="G17" s="17" t="n">
        <v>1.694279623999997</v>
      </c>
      <c r="H17" s="7" t="n">
        <v>2117849.529999996</v>
      </c>
      <c r="I17" s="7" t="n">
        <v>867849.5299999961</v>
      </c>
    </row>
    <row r="18">
      <c r="A18" s="6" t="inlineStr">
        <is>
          <t>ТЗ</t>
        </is>
      </c>
      <c r="B18" s="7" t="n">
        <v>1251</v>
      </c>
      <c r="C18" s="7" t="n">
        <v>1398</v>
      </c>
      <c r="D18" s="17" t="n">
        <v>1.117505995203837</v>
      </c>
      <c r="E18" s="7" t="n">
        <v>2200000</v>
      </c>
      <c r="F18" s="7" t="n">
        <v>2376091.66</v>
      </c>
      <c r="G18" s="17" t="n">
        <v>1.080041663636363</v>
      </c>
      <c r="H18" s="7" t="n">
        <v>2376091.66</v>
      </c>
      <c r="I18" s="7" t="n">
        <v>176091.6599999997</v>
      </c>
    </row>
    <row r="19">
      <c r="A19" s="6" t="inlineStr">
        <is>
          <t>ГП</t>
        </is>
      </c>
      <c r="B19" s="7" t="n">
        <v>393</v>
      </c>
      <c r="C19" s="7" t="n">
        <v>492</v>
      </c>
      <c r="D19" s="17" t="n">
        <v>1.251908396946565</v>
      </c>
      <c r="E19" s="7" t="n">
        <v>450000</v>
      </c>
      <c r="F19" s="7" t="n">
        <v>531382.66</v>
      </c>
      <c r="G19" s="17" t="n">
        <v>1.180850355555556</v>
      </c>
      <c r="H19" s="7" t="n">
        <v>531382.66</v>
      </c>
      <c r="I19" s="7" t="n">
        <v>81382.66000000003</v>
      </c>
    </row>
    <row r="20">
      <c r="A20" s="6" t="inlineStr">
        <is>
          <t>БИ</t>
        </is>
      </c>
      <c r="B20" s="7" t="n">
        <v>86</v>
      </c>
      <c r="C20" s="7" t="n">
        <v>64</v>
      </c>
      <c r="D20" s="17" t="n">
        <v>0.7441860465116279</v>
      </c>
      <c r="E20" s="7" t="n">
        <v>100000</v>
      </c>
      <c r="F20" s="7" t="n">
        <v>50598</v>
      </c>
      <c r="G20" s="17" t="n">
        <v>0.50598</v>
      </c>
      <c r="H20" s="7" t="n">
        <v>50598</v>
      </c>
      <c r="I20" s="7" t="n">
        <v>-49402</v>
      </c>
    </row>
    <row r="24">
      <c r="A24" s="16" t="inlineStr">
        <is>
          <t>Выполнение плана тренерами</t>
        </is>
      </c>
    </row>
    <row r="25">
      <c r="A25" s="13" t="inlineStr">
        <is>
          <t>Подразделение</t>
        </is>
      </c>
      <c r="B25" s="13" t="inlineStr">
        <is>
          <t>Тренер</t>
        </is>
      </c>
      <c r="C25" s="13" t="inlineStr">
        <is>
          <t>План трен.</t>
        </is>
      </c>
      <c r="D25" s="13" t="inlineStr">
        <is>
          <t>Факт трен.</t>
        </is>
      </c>
      <c r="E25" s="13" t="inlineStr">
        <is>
          <t>Выполнение трен.</t>
        </is>
      </c>
      <c r="F25" s="13" t="inlineStr">
        <is>
          <t>План ₽</t>
        </is>
      </c>
      <c r="G25" s="13" t="inlineStr">
        <is>
          <t>Факт ₽</t>
        </is>
      </c>
      <c r="H25" s="13" t="inlineStr">
        <is>
          <t>Выполнение ₽</t>
        </is>
      </c>
      <c r="I25" s="13" t="inlineStr">
        <is>
          <t>RR ₽</t>
        </is>
      </c>
      <c r="J25" s="13" t="inlineStr">
        <is>
          <t>Отклонение ₽</t>
        </is>
      </c>
    </row>
    <row r="26">
      <c r="A26" s="6" t="inlineStr">
        <is>
          <t>БАС</t>
        </is>
      </c>
      <c r="B26" s="6" t="inlineStr">
        <is>
          <t>Якимович Богдан Петрович</t>
        </is>
      </c>
      <c r="C26" s="7" t="n">
        <v>69</v>
      </c>
      <c r="D26" s="7" t="n">
        <v>42</v>
      </c>
      <c r="E26" s="17" t="n">
        <v>0.6086956521739131</v>
      </c>
      <c r="F26" s="7" t="n">
        <v>138500</v>
      </c>
      <c r="G26" s="7" t="n">
        <v>73774.98000000001</v>
      </c>
      <c r="H26" s="17" t="n">
        <v>0.5326713357400723</v>
      </c>
      <c r="I26" s="7" t="n">
        <v>73774.98000000001</v>
      </c>
      <c r="J26" s="7" t="n">
        <v>-64725.01999999999</v>
      </c>
    </row>
    <row r="27">
      <c r="A27" s="6" t="inlineStr">
        <is>
          <t>БАС</t>
        </is>
      </c>
      <c r="B27" s="6" t="inlineStr">
        <is>
          <t>Зайцев Анатолий Викторович</t>
        </is>
      </c>
      <c r="C27" s="7" t="n">
        <v>90</v>
      </c>
      <c r="D27" s="7" t="n">
        <v>50</v>
      </c>
      <c r="E27" s="17" t="n">
        <v>0.5555555555555556</v>
      </c>
      <c r="F27" s="7" t="n">
        <v>133200</v>
      </c>
      <c r="G27" s="7" t="n">
        <v>72576.49000000001</v>
      </c>
      <c r="H27" s="17" t="n">
        <v>0.5448685435435436</v>
      </c>
      <c r="I27" s="7" t="n">
        <v>72576.49000000001</v>
      </c>
      <c r="J27" s="7" t="n">
        <v>-60623.50999999999</v>
      </c>
    </row>
    <row r="28">
      <c r="A28" s="6" t="inlineStr">
        <is>
          <t>БАС</t>
        </is>
      </c>
      <c r="B28" s="6" t="inlineStr">
        <is>
          <t>Созонов Роман Алексеевич</t>
        </is>
      </c>
      <c r="C28" s="7" t="n">
        <v>134</v>
      </c>
      <c r="D28" s="7" t="n">
        <v>107</v>
      </c>
      <c r="E28" s="17" t="n">
        <v>0.7985074626865671</v>
      </c>
      <c r="F28" s="7" t="n">
        <v>160600</v>
      </c>
      <c r="G28" s="7" t="n">
        <v>121784.75</v>
      </c>
      <c r="H28" s="17" t="n">
        <v>0.7583110211706102</v>
      </c>
      <c r="I28" s="7" t="n">
        <v>121784.75</v>
      </c>
      <c r="J28" s="7" t="n">
        <v>-38815.25</v>
      </c>
    </row>
    <row r="29">
      <c r="A29" s="6" t="inlineStr">
        <is>
          <t>БАС</t>
        </is>
      </c>
      <c r="B29" s="6" t="inlineStr">
        <is>
          <t>Киселевская Яна Александровна</t>
        </is>
      </c>
      <c r="C29" s="7" t="n">
        <v>193</v>
      </c>
      <c r="D29" s="7" t="n">
        <v>212</v>
      </c>
      <c r="E29" s="17" t="n">
        <v>1.098445595854922</v>
      </c>
      <c r="F29" s="7" t="n">
        <v>262200</v>
      </c>
      <c r="G29" s="7" t="n">
        <v>287823.56</v>
      </c>
      <c r="H29" s="17" t="n">
        <v>1.097725247902365</v>
      </c>
      <c r="I29" s="7" t="n">
        <v>287823.56</v>
      </c>
      <c r="J29" s="7" t="n">
        <v>25623.56</v>
      </c>
    </row>
    <row r="30">
      <c r="A30" s="6" t="inlineStr">
        <is>
          <t>БАС</t>
        </is>
      </c>
      <c r="B30" s="6" t="inlineStr">
        <is>
          <t>Федяй Антон Владиславович</t>
        </is>
      </c>
      <c r="C30" s="7" t="n">
        <v>149</v>
      </c>
      <c r="D30" s="7" t="n">
        <v>138</v>
      </c>
      <c r="E30" s="17" t="n">
        <v>0.9261744966442953</v>
      </c>
      <c r="F30" s="7" t="n">
        <v>134700</v>
      </c>
      <c r="G30" s="7" t="n">
        <v>149340.75</v>
      </c>
      <c r="H30" s="17" t="n">
        <v>1.10869153674833</v>
      </c>
      <c r="I30" s="7" t="n">
        <v>149340.75</v>
      </c>
      <c r="J30" s="7" t="n">
        <v>14640.75</v>
      </c>
    </row>
    <row r="31">
      <c r="A31" s="6" t="inlineStr">
        <is>
          <t>БАС</t>
        </is>
      </c>
      <c r="B31" s="6" t="inlineStr">
        <is>
          <t>Парфенова Ксения Александровна</t>
        </is>
      </c>
      <c r="C31" s="7" t="n">
        <v>65</v>
      </c>
      <c r="D31" s="7" t="n">
        <v>110</v>
      </c>
      <c r="E31" s="17" t="n">
        <v>1.692307692307692</v>
      </c>
      <c r="F31" s="7" t="n">
        <v>118100</v>
      </c>
      <c r="G31" s="7" t="n">
        <v>188032.99</v>
      </c>
      <c r="H31" s="17" t="n">
        <v>1.592150635055038</v>
      </c>
      <c r="I31" s="7" t="n">
        <v>188032.99</v>
      </c>
      <c r="J31" s="7" t="n">
        <v>69932.98999999999</v>
      </c>
    </row>
    <row r="32">
      <c r="A32" s="6" t="inlineStr">
        <is>
          <t>БАС</t>
        </is>
      </c>
      <c r="B32" s="6" t="inlineStr">
        <is>
          <t>Колос Виктор Андреевич</t>
        </is>
      </c>
      <c r="C32" s="7" t="n">
        <v>247</v>
      </c>
      <c r="D32" s="7" t="n">
        <v>763</v>
      </c>
      <c r="E32" s="17" t="n">
        <v>3.089068825910931</v>
      </c>
      <c r="F32" s="7" t="n">
        <v>302700</v>
      </c>
      <c r="G32" s="7" t="n">
        <v>891847.6600000008</v>
      </c>
      <c r="H32" s="17" t="n">
        <v>2.946308754542454</v>
      </c>
      <c r="I32" s="7" t="n">
        <v>891847.6600000008</v>
      </c>
      <c r="J32" s="7" t="n">
        <v>589147.6600000008</v>
      </c>
    </row>
    <row r="33">
      <c r="A33" s="6" t="inlineStr">
        <is>
          <t>ТЗ</t>
        </is>
      </c>
      <c r="B33" s="6" t="inlineStr">
        <is>
          <t>Котляков Антон Сергеевич</t>
        </is>
      </c>
      <c r="C33" s="7" t="n">
        <v>9</v>
      </c>
      <c r="D33" s="7" t="n">
        <v>0</v>
      </c>
      <c r="E33" s="17" t="n">
        <v>0</v>
      </c>
      <c r="F33" s="7" t="n">
        <v>10400</v>
      </c>
      <c r="G33" s="7" t="n">
        <v>0</v>
      </c>
      <c r="H33" s="17" t="n">
        <v>0</v>
      </c>
      <c r="I33" s="7" t="n">
        <v>0</v>
      </c>
      <c r="J33" s="7" t="n">
        <v>-10400</v>
      </c>
    </row>
    <row r="34">
      <c r="A34" s="6" t="inlineStr">
        <is>
          <t>ТЗ</t>
        </is>
      </c>
      <c r="B34" s="6" t="inlineStr">
        <is>
          <t>Николаева Татьяна Владимировна</t>
        </is>
      </c>
      <c r="C34" s="7" t="n">
        <v>58</v>
      </c>
      <c r="D34" s="7" t="n">
        <v>22</v>
      </c>
      <c r="E34" s="17" t="n">
        <v>0.3793103448275862</v>
      </c>
      <c r="F34" s="7" t="n">
        <v>57800</v>
      </c>
      <c r="G34" s="7" t="n">
        <v>12020</v>
      </c>
      <c r="H34" s="17" t="n">
        <v>0.2079584775086505</v>
      </c>
      <c r="I34" s="7" t="n">
        <v>12020</v>
      </c>
      <c r="J34" s="7" t="n">
        <v>-45780</v>
      </c>
    </row>
    <row r="35">
      <c r="A35" s="6" t="inlineStr">
        <is>
          <t>ТЗ</t>
        </is>
      </c>
      <c r="B35" s="6" t="inlineStr">
        <is>
          <t>Панкрац Наталья Владимировна</t>
        </is>
      </c>
      <c r="C35" s="7" t="n">
        <v>38</v>
      </c>
      <c r="D35" s="7" t="n">
        <v>24</v>
      </c>
      <c r="E35" s="17" t="n">
        <v>0.631578947368421</v>
      </c>
      <c r="F35" s="7" t="n">
        <v>51100</v>
      </c>
      <c r="G35" s="7" t="n">
        <v>18240</v>
      </c>
      <c r="H35" s="17" t="n">
        <v>0.3569471624266145</v>
      </c>
      <c r="I35" s="7" t="n">
        <v>18240</v>
      </c>
      <c r="J35" s="7" t="n">
        <v>-32860</v>
      </c>
    </row>
    <row r="36">
      <c r="A36" s="6" t="inlineStr">
        <is>
          <t>ТЗ</t>
        </is>
      </c>
      <c r="B36" s="6" t="inlineStr">
        <is>
          <t>Краснобородикова Анастасия Иорданова</t>
        </is>
      </c>
      <c r="C36" s="7" t="n">
        <v>52</v>
      </c>
      <c r="D36" s="7" t="n">
        <v>37</v>
      </c>
      <c r="E36" s="17" t="n">
        <v>0.7115384615384616</v>
      </c>
      <c r="F36" s="7" t="n">
        <v>75500</v>
      </c>
      <c r="G36" s="7" t="n">
        <v>45139.34</v>
      </c>
      <c r="H36" s="17" t="n">
        <v>0.5978720529801324</v>
      </c>
      <c r="I36" s="7" t="n">
        <v>45139.34</v>
      </c>
      <c r="J36" s="7" t="n">
        <v>-30360.66</v>
      </c>
    </row>
    <row r="37">
      <c r="A37" s="6" t="inlineStr">
        <is>
          <t>ТЗ</t>
        </is>
      </c>
      <c r="B37" s="6" t="inlineStr">
        <is>
          <t>Акберов Эльнур Акрем Оглы</t>
        </is>
      </c>
      <c r="C37" s="7" t="n">
        <v>50</v>
      </c>
      <c r="D37" s="7" t="n">
        <v>32</v>
      </c>
      <c r="E37" s="17" t="n">
        <v>0.64</v>
      </c>
      <c r="F37" s="7" t="n">
        <v>80000</v>
      </c>
      <c r="G37" s="7" t="n">
        <v>50929.33000000001</v>
      </c>
      <c r="H37" s="17" t="n">
        <v>0.6366166250000002</v>
      </c>
      <c r="I37" s="7" t="n">
        <v>50929.33000000001</v>
      </c>
      <c r="J37" s="7" t="n">
        <v>-29070.66999999999</v>
      </c>
    </row>
    <row r="38">
      <c r="A38" s="6" t="inlineStr">
        <is>
          <t>ТЗ</t>
        </is>
      </c>
      <c r="B38" s="6" t="inlineStr">
        <is>
          <t>Бакшеева Аделия Фаилевна</t>
        </is>
      </c>
      <c r="C38" s="7" t="n">
        <v>37</v>
      </c>
      <c r="D38" s="7" t="n">
        <v>29</v>
      </c>
      <c r="E38" s="17" t="n">
        <v>0.7837837837837838</v>
      </c>
      <c r="F38" s="7" t="n">
        <v>50000</v>
      </c>
      <c r="G38" s="7" t="n">
        <v>37212</v>
      </c>
      <c r="H38" s="17" t="n">
        <v>0.74424</v>
      </c>
      <c r="I38" s="7" t="n">
        <v>37212</v>
      </c>
      <c r="J38" s="7" t="n">
        <v>-12788</v>
      </c>
    </row>
    <row r="39">
      <c r="A39" s="6" t="inlineStr">
        <is>
          <t>ТЗ</t>
        </is>
      </c>
      <c r="B39" s="6" t="inlineStr">
        <is>
          <t>Стрежнев Сергей Александрович</t>
        </is>
      </c>
      <c r="C39" s="7" t="n">
        <v>89</v>
      </c>
      <c r="D39" s="7" t="n">
        <v>71</v>
      </c>
      <c r="E39" s="17" t="n">
        <v>0.797752808988764</v>
      </c>
      <c r="F39" s="7" t="n">
        <v>206500</v>
      </c>
      <c r="G39" s="7" t="n">
        <v>159755.58</v>
      </c>
      <c r="H39" s="17" t="n">
        <v>0.7736347699757868</v>
      </c>
      <c r="I39" s="7" t="n">
        <v>159755.58</v>
      </c>
      <c r="J39" s="7" t="n">
        <v>-46744.42000000001</v>
      </c>
    </row>
    <row r="40">
      <c r="A40" s="6" t="inlineStr">
        <is>
          <t>ТЗ</t>
        </is>
      </c>
      <c r="B40" s="6" t="inlineStr">
        <is>
          <t>Петрова Татьяна Андреевна</t>
        </is>
      </c>
      <c r="C40" s="7" t="n">
        <v>67</v>
      </c>
      <c r="D40" s="7" t="n">
        <v>53</v>
      </c>
      <c r="E40" s="17" t="n">
        <v>0.7910447761194029</v>
      </c>
      <c r="F40" s="7" t="n">
        <v>111500</v>
      </c>
      <c r="G40" s="7" t="n">
        <v>87376.5</v>
      </c>
      <c r="H40" s="17" t="n">
        <v>0.7836457399103139</v>
      </c>
      <c r="I40" s="7" t="n">
        <v>87376.5</v>
      </c>
      <c r="J40" s="7" t="n">
        <v>-24123.5</v>
      </c>
    </row>
    <row r="41">
      <c r="A41" s="6" t="inlineStr">
        <is>
          <t>ТЗ</t>
        </is>
      </c>
      <c r="B41" s="6" t="inlineStr">
        <is>
          <t>Дубровин Евгений Андреевич</t>
        </is>
      </c>
      <c r="C41" s="7" t="n">
        <v>140</v>
      </c>
      <c r="D41" s="7" t="n">
        <v>122</v>
      </c>
      <c r="E41" s="17" t="n">
        <v>0.8714285714285714</v>
      </c>
      <c r="F41" s="7" t="n">
        <v>278300</v>
      </c>
      <c r="G41" s="7" t="n">
        <v>219115.5900000001</v>
      </c>
      <c r="H41" s="17" t="n">
        <v>0.7873359324469998</v>
      </c>
      <c r="I41" s="7" t="n">
        <v>219115.5900000001</v>
      </c>
      <c r="J41" s="7" t="n">
        <v>-59184.40999999995</v>
      </c>
    </row>
    <row r="42">
      <c r="A42" s="6" t="inlineStr">
        <is>
          <t>ТЗ</t>
        </is>
      </c>
      <c r="B42" s="6" t="inlineStr">
        <is>
          <t>Грищенко Андрей Сергеевич</t>
        </is>
      </c>
      <c r="C42" s="7" t="n">
        <v>149</v>
      </c>
      <c r="D42" s="7" t="n">
        <v>145</v>
      </c>
      <c r="E42" s="17" t="n">
        <v>0.9731543624161074</v>
      </c>
      <c r="F42" s="7" t="n">
        <v>220000</v>
      </c>
      <c r="G42" s="7" t="n">
        <v>215949.67</v>
      </c>
      <c r="H42" s="17" t="n">
        <v>0.9815894090909092</v>
      </c>
      <c r="I42" s="7" t="n">
        <v>215949.67</v>
      </c>
      <c r="J42" s="7" t="n">
        <v>-4050.329999999987</v>
      </c>
    </row>
    <row r="43">
      <c r="A43" s="6" t="inlineStr">
        <is>
          <t>ТЗ</t>
        </is>
      </c>
      <c r="B43" s="6" t="inlineStr">
        <is>
          <t>Егиазарян Эльмира Яновна</t>
        </is>
      </c>
      <c r="C43" s="7" t="n">
        <v>109</v>
      </c>
      <c r="D43" s="7" t="n">
        <v>103</v>
      </c>
      <c r="E43" s="17" t="n">
        <v>0.944954128440367</v>
      </c>
      <c r="F43" s="7" t="n">
        <v>240000</v>
      </c>
      <c r="G43" s="7" t="n">
        <v>251118.5</v>
      </c>
      <c r="H43" s="17" t="n">
        <v>1.046327083333333</v>
      </c>
      <c r="I43" s="7" t="n">
        <v>251118.5</v>
      </c>
      <c r="J43" s="7" t="n">
        <v>11118.5</v>
      </c>
    </row>
    <row r="44">
      <c r="A44" s="6" t="inlineStr">
        <is>
          <t>ТЗ</t>
        </is>
      </c>
      <c r="B44" s="6" t="inlineStr">
        <is>
          <t>Шуваев Данил Александрович</t>
        </is>
      </c>
      <c r="C44" s="7" t="n">
        <v>169</v>
      </c>
      <c r="D44" s="7" t="n">
        <v>186</v>
      </c>
      <c r="E44" s="17" t="n">
        <v>1.100591715976331</v>
      </c>
      <c r="F44" s="7" t="n">
        <v>286900</v>
      </c>
      <c r="G44" s="7" t="n">
        <v>314909.38</v>
      </c>
      <c r="H44" s="17" t="n">
        <v>1.097627675148135</v>
      </c>
      <c r="I44" s="7" t="n">
        <v>314909.38</v>
      </c>
      <c r="J44" s="7" t="n">
        <v>28009.38</v>
      </c>
    </row>
    <row r="45">
      <c r="A45" s="6" t="inlineStr">
        <is>
          <t>ТЗ</t>
        </is>
      </c>
      <c r="B45" s="6" t="inlineStr">
        <is>
          <t>Бажев Михаил Валерьевич</t>
        </is>
      </c>
      <c r="C45" s="7" t="n">
        <v>112</v>
      </c>
      <c r="D45" s="7" t="n">
        <v>135</v>
      </c>
      <c r="E45" s="17" t="n">
        <v>1.205357142857143</v>
      </c>
      <c r="F45" s="7" t="n">
        <v>220000</v>
      </c>
      <c r="G45" s="7" t="n">
        <v>249172.5199999999</v>
      </c>
      <c r="H45" s="17" t="n">
        <v>1.132602363636363</v>
      </c>
      <c r="I45" s="7" t="n">
        <v>249172.5199999999</v>
      </c>
      <c r="J45" s="7" t="n">
        <v>29172.51999999993</v>
      </c>
    </row>
    <row r="46">
      <c r="A46" s="6" t="inlineStr">
        <is>
          <t>ТЗ</t>
        </is>
      </c>
      <c r="B46" s="6" t="inlineStr">
        <is>
          <t>Пузощатова Екатерина Викторовна</t>
        </is>
      </c>
      <c r="C46" s="7" t="n">
        <v>41</v>
      </c>
      <c r="D46" s="7" t="n">
        <v>57</v>
      </c>
      <c r="E46" s="17" t="n">
        <v>1.390243902439024</v>
      </c>
      <c r="F46" s="7" t="n">
        <v>63000</v>
      </c>
      <c r="G46" s="7" t="n">
        <v>89357.5</v>
      </c>
      <c r="H46" s="17" t="n">
        <v>1.418373015873016</v>
      </c>
      <c r="I46" s="7" t="n">
        <v>89357.5</v>
      </c>
      <c r="J46" s="7" t="n">
        <v>26357.5</v>
      </c>
    </row>
    <row r="47">
      <c r="A47" s="6" t="inlineStr">
        <is>
          <t>ТЗ</t>
        </is>
      </c>
      <c r="B47" s="6" t="inlineStr">
        <is>
          <t>Мясик Елизавета Сергеевна</t>
        </is>
      </c>
      <c r="C47" s="7" t="n">
        <v>76</v>
      </c>
      <c r="D47" s="7" t="n">
        <v>135</v>
      </c>
      <c r="E47" s="17" t="n">
        <v>1.776315789473684</v>
      </c>
      <c r="F47" s="7" t="n">
        <v>157500</v>
      </c>
      <c r="G47" s="7" t="n">
        <v>231753.5</v>
      </c>
      <c r="H47" s="17" t="n">
        <v>1.471450793650794</v>
      </c>
      <c r="I47" s="7" t="n">
        <v>231753.5</v>
      </c>
      <c r="J47" s="7" t="n">
        <v>74253.5</v>
      </c>
    </row>
    <row r="48">
      <c r="A48" s="6" t="inlineStr">
        <is>
          <t>ТЗ</t>
        </is>
      </c>
      <c r="B48" s="6" t="inlineStr">
        <is>
          <t>Зеленцова Алёна Витальевна</t>
        </is>
      </c>
      <c r="C48" s="7" t="n">
        <v>23</v>
      </c>
      <c r="D48" s="7" t="n">
        <v>65</v>
      </c>
      <c r="E48" s="17" t="n">
        <v>2.826086956521739</v>
      </c>
      <c r="F48" s="7" t="n">
        <v>36700</v>
      </c>
      <c r="G48" s="7" t="n">
        <v>91584.25</v>
      </c>
      <c r="H48" s="17" t="n">
        <v>2.495483651226158</v>
      </c>
      <c r="I48" s="7" t="n">
        <v>91584.25</v>
      </c>
      <c r="J48" s="7" t="n">
        <v>54884.25</v>
      </c>
    </row>
    <row r="49">
      <c r="A49" s="6" t="inlineStr">
        <is>
          <t>ТЗ</t>
        </is>
      </c>
      <c r="B49" s="6" t="inlineStr">
        <is>
          <t>Шумилова Наталья Альбертовна</t>
        </is>
      </c>
      <c r="C49" s="7" t="n">
        <v>9</v>
      </c>
      <c r="D49" s="7" t="n">
        <v>26</v>
      </c>
      <c r="E49" s="17" t="n">
        <v>2.888888888888889</v>
      </c>
      <c r="F49" s="7" t="n">
        <v>16200</v>
      </c>
      <c r="G49" s="7" t="n">
        <v>42643.5</v>
      </c>
      <c r="H49" s="17" t="n">
        <v>2.632314814814815</v>
      </c>
      <c r="I49" s="7" t="n">
        <v>42643.5</v>
      </c>
      <c r="J49" s="7" t="n">
        <v>26443.5</v>
      </c>
    </row>
    <row r="50">
      <c r="A50" s="6" t="inlineStr">
        <is>
          <t>ТЗ</t>
        </is>
      </c>
      <c r="B50" s="6" t="inlineStr">
        <is>
          <t>Русакова Юлия Андреевна</t>
        </is>
      </c>
      <c r="C50" s="7" t="n">
        <v>19</v>
      </c>
      <c r="D50" s="7" t="n">
        <v>75</v>
      </c>
      <c r="E50" s="17" t="n">
        <v>3.947368421052631</v>
      </c>
      <c r="F50" s="7" t="n">
        <v>31900</v>
      </c>
      <c r="G50" s="7" t="n">
        <v>129327.75</v>
      </c>
      <c r="H50" s="17" t="n">
        <v>4.054161442006269</v>
      </c>
      <c r="I50" s="7" t="n">
        <v>129327.75</v>
      </c>
      <c r="J50" s="7" t="n">
        <v>97427.75</v>
      </c>
    </row>
    <row r="51">
      <c r="A51" s="6" t="inlineStr">
        <is>
          <t>ТЗ</t>
        </is>
      </c>
      <c r="B51" s="6" t="inlineStr">
        <is>
          <t>Карагодин Никита Константинович</t>
        </is>
      </c>
      <c r="C51" s="7" t="n">
        <v>4</v>
      </c>
      <c r="D51" s="7" t="n">
        <v>19</v>
      </c>
      <c r="E51" s="17" t="n">
        <v>4.75</v>
      </c>
      <c r="F51" s="7" t="n">
        <v>6700</v>
      </c>
      <c r="G51" s="7" t="n">
        <v>28667</v>
      </c>
      <c r="H51" s="17" t="n">
        <v>4.278656716417911</v>
      </c>
      <c r="I51" s="7" t="n">
        <v>28667</v>
      </c>
      <c r="J51" s="7" t="n">
        <v>21967</v>
      </c>
    </row>
    <row r="52">
      <c r="A52" s="6" t="inlineStr">
        <is>
          <t>ГП</t>
        </is>
      </c>
      <c r="B52" s="6" t="inlineStr">
        <is>
          <t>Володина Ирина Анатольевна</t>
        </is>
      </c>
      <c r="C52" s="7" t="n">
        <v>15</v>
      </c>
      <c r="D52" s="7" t="n">
        <v>22</v>
      </c>
      <c r="E52" s="17" t="n">
        <v>1.466666666666667</v>
      </c>
      <c r="F52" s="7" t="n">
        <v>17900</v>
      </c>
      <c r="G52" s="7" t="n">
        <v>15140</v>
      </c>
      <c r="H52" s="17" t="n">
        <v>0.8458100558659218</v>
      </c>
      <c r="I52" s="7" t="n">
        <v>15140</v>
      </c>
      <c r="J52" s="7" t="n">
        <v>-2760</v>
      </c>
    </row>
    <row r="53">
      <c r="A53" s="6" t="inlineStr">
        <is>
          <t>ГП</t>
        </is>
      </c>
      <c r="B53" s="6" t="inlineStr">
        <is>
          <t>Мирошниченко Анастасия Константиновна</t>
        </is>
      </c>
      <c r="C53" s="7" t="n">
        <v>51</v>
      </c>
      <c r="D53" s="7" t="n">
        <v>46</v>
      </c>
      <c r="E53" s="17" t="n">
        <v>0.9019607843137255</v>
      </c>
      <c r="F53" s="7" t="n">
        <v>65300</v>
      </c>
      <c r="G53" s="7" t="n">
        <v>55669</v>
      </c>
      <c r="H53" s="17" t="n">
        <v>0.8525114854517611</v>
      </c>
      <c r="I53" s="7" t="n">
        <v>55669</v>
      </c>
      <c r="J53" s="7" t="n">
        <v>-9631</v>
      </c>
    </row>
    <row r="54">
      <c r="A54" s="6" t="inlineStr">
        <is>
          <t>ГП</t>
        </is>
      </c>
      <c r="B54" s="6" t="inlineStr">
        <is>
          <t>Блинова Мария Александровна</t>
        </is>
      </c>
      <c r="C54" s="7" t="n">
        <v>176</v>
      </c>
      <c r="D54" s="7" t="n">
        <v>195</v>
      </c>
      <c r="E54" s="17" t="n">
        <v>1.107954545454545</v>
      </c>
      <c r="F54" s="7" t="n">
        <v>145900</v>
      </c>
      <c r="G54" s="7" t="n">
        <v>168363</v>
      </c>
      <c r="H54" s="17" t="n">
        <v>1.153961617546265</v>
      </c>
      <c r="I54" s="7" t="n">
        <v>168363</v>
      </c>
      <c r="J54" s="7" t="n">
        <v>22463</v>
      </c>
    </row>
    <row r="55">
      <c r="A55" s="6" t="inlineStr">
        <is>
          <t>ГП</t>
        </is>
      </c>
      <c r="B55" s="6" t="inlineStr">
        <is>
          <t>Сабирова Дина Юрьевна</t>
        </is>
      </c>
      <c r="C55" s="7" t="n">
        <v>21</v>
      </c>
      <c r="D55" s="7" t="n">
        <v>30</v>
      </c>
      <c r="E55" s="17" t="n">
        <v>1.428571428571429</v>
      </c>
      <c r="F55" s="7" t="n">
        <v>30600</v>
      </c>
      <c r="G55" s="7" t="n">
        <v>36134.5</v>
      </c>
      <c r="H55" s="17" t="n">
        <v>1.180866013071895</v>
      </c>
      <c r="I55" s="7" t="n">
        <v>36134.5</v>
      </c>
      <c r="J55" s="7" t="n">
        <v>5534.5</v>
      </c>
    </row>
    <row r="56">
      <c r="A56" s="6" t="inlineStr">
        <is>
          <t>ГП</t>
        </is>
      </c>
      <c r="B56" s="6" t="inlineStr">
        <is>
          <t>Шахова Юлия Александровна</t>
        </is>
      </c>
      <c r="C56" s="7" t="n">
        <v>50</v>
      </c>
      <c r="D56" s="7" t="n">
        <v>61</v>
      </c>
      <c r="E56" s="17" t="n">
        <v>1.22</v>
      </c>
      <c r="F56" s="7" t="n">
        <v>59900</v>
      </c>
      <c r="G56" s="7" t="n">
        <v>74158</v>
      </c>
      <c r="H56" s="17" t="n">
        <v>1.238030050083472</v>
      </c>
      <c r="I56" s="7" t="n">
        <v>74158</v>
      </c>
      <c r="J56" s="7" t="n">
        <v>14258</v>
      </c>
    </row>
    <row r="57">
      <c r="A57" s="6" t="inlineStr">
        <is>
          <t>ГП</t>
        </is>
      </c>
      <c r="B57" s="6" t="inlineStr">
        <is>
          <t>Ямова Жанна Николаевна</t>
        </is>
      </c>
      <c r="C57" s="7" t="n">
        <v>80</v>
      </c>
      <c r="D57" s="7" t="n">
        <v>134</v>
      </c>
      <c r="E57" s="17" t="n">
        <v>1.675</v>
      </c>
      <c r="F57" s="7" t="n">
        <v>130400</v>
      </c>
      <c r="G57" s="7" t="n">
        <v>179108.16</v>
      </c>
      <c r="H57" s="17" t="n">
        <v>1.373528834355828</v>
      </c>
      <c r="I57" s="7" t="n">
        <v>179108.16</v>
      </c>
      <c r="J57" s="7" t="n">
        <v>48708.16</v>
      </c>
    </row>
    <row r="58">
      <c r="A58" s="6" t="inlineStr">
        <is>
          <t>БИ</t>
        </is>
      </c>
      <c r="B58" s="6" t="inlineStr">
        <is>
          <t>Кадыров Вадим Камильевич</t>
        </is>
      </c>
      <c r="C58" s="7" t="n">
        <v>32</v>
      </c>
      <c r="D58" s="7" t="n">
        <v>0</v>
      </c>
      <c r="E58" s="17" t="n">
        <v>0</v>
      </c>
      <c r="F58" s="7" t="n">
        <v>32800</v>
      </c>
      <c r="G58" s="7" t="n">
        <v>0</v>
      </c>
      <c r="H58" s="17" t="n">
        <v>0</v>
      </c>
      <c r="I58" s="7" t="n">
        <v>0</v>
      </c>
      <c r="J58" s="7" t="n">
        <v>-32800</v>
      </c>
    </row>
    <row r="59">
      <c r="A59" s="6" t="inlineStr">
        <is>
          <t>БИ</t>
        </is>
      </c>
      <c r="B59" s="6" t="inlineStr">
        <is>
          <t>Кармушев Ростислав Николаевич</t>
        </is>
      </c>
      <c r="C59" s="7" t="n">
        <v>21</v>
      </c>
      <c r="D59" s="7" t="n">
        <v>18</v>
      </c>
      <c r="E59" s="17" t="n">
        <v>0.8571428571428571</v>
      </c>
      <c r="F59" s="7" t="n">
        <v>31700</v>
      </c>
      <c r="G59" s="7" t="n">
        <v>22253</v>
      </c>
      <c r="H59" s="17" t="n">
        <v>0.7019873817034701</v>
      </c>
      <c r="I59" s="7" t="n">
        <v>22253</v>
      </c>
      <c r="J59" s="7" t="n">
        <v>-9447</v>
      </c>
    </row>
    <row r="60">
      <c r="A60" s="6" t="inlineStr">
        <is>
          <t>БИ</t>
        </is>
      </c>
      <c r="B60" s="6" t="inlineStr">
        <is>
          <t>Ширгаков Эдуард Фликсович</t>
        </is>
      </c>
      <c r="C60" s="7" t="n">
        <v>33</v>
      </c>
      <c r="D60" s="7" t="n">
        <v>46</v>
      </c>
      <c r="E60" s="17" t="n">
        <v>1.393939393939394</v>
      </c>
      <c r="F60" s="7" t="n">
        <v>35500</v>
      </c>
      <c r="G60" s="7" t="n">
        <v>28345</v>
      </c>
      <c r="H60" s="17" t="n">
        <v>0.7984507042253521</v>
      </c>
      <c r="I60" s="7" t="n">
        <v>28345</v>
      </c>
      <c r="J60" s="7" t="n">
        <v>-7155</v>
      </c>
    </row>
    <row r="64">
      <c r="A64" s="16" t="inlineStr">
        <is>
          <t>Дорожная карта по дням</t>
        </is>
      </c>
    </row>
    <row r="65">
      <c r="A65" s="13" t="inlineStr">
        <is>
          <t>День</t>
        </is>
      </c>
      <c r="B65" s="13" t="inlineStr">
        <is>
          <t>Дата</t>
        </is>
      </c>
      <c r="C65" s="13" t="inlineStr">
        <is>
          <t>План ₽ накоп.</t>
        </is>
      </c>
      <c r="D65" s="13" t="inlineStr">
        <is>
          <t>Факт ₽ день</t>
        </is>
      </c>
      <c r="E65" s="13" t="inlineStr">
        <is>
          <t>Факт ₽ накоп.</t>
        </is>
      </c>
      <c r="F65" s="13" t="inlineStr">
        <is>
          <t>% ₽</t>
        </is>
      </c>
      <c r="G65" s="13" t="inlineStr">
        <is>
          <t>План трен. накоп.</t>
        </is>
      </c>
      <c r="H65" s="13" t="inlineStr">
        <is>
          <t>Факт трен. день</t>
        </is>
      </c>
      <c r="I65" s="13" t="inlineStr">
        <is>
          <t>Факт трен. накоп.</t>
        </is>
      </c>
      <c r="J65" s="13" t="inlineStr">
        <is>
          <t>% трен.</t>
        </is>
      </c>
    </row>
    <row r="66">
      <c r="A66" s="6" t="n">
        <v>1</v>
      </c>
      <c r="B66" s="6" t="inlineStr">
        <is>
          <t>01.03.2026</t>
        </is>
      </c>
      <c r="C66" s="7" t="n">
        <v>129032.2580645161</v>
      </c>
      <c r="D66" s="7" t="n">
        <v>73534.75</v>
      </c>
      <c r="E66" s="7" t="n">
        <v>73534.75</v>
      </c>
      <c r="F66" s="17" t="n">
        <v>0.5698943125</v>
      </c>
      <c r="G66" s="7" t="n">
        <v>86.35483870967742</v>
      </c>
      <c r="H66" s="7" t="n">
        <v>51</v>
      </c>
      <c r="I66" s="7" t="n">
        <v>51</v>
      </c>
      <c r="J66" s="17" t="n">
        <v>0.5905864774000746</v>
      </c>
    </row>
    <row r="67">
      <c r="A67" s="6" t="n">
        <v>2</v>
      </c>
      <c r="B67" s="6" t="inlineStr">
        <is>
          <t>02.03.2026</t>
        </is>
      </c>
      <c r="C67" s="7" t="n">
        <v>258064.5161290323</v>
      </c>
      <c r="D67" s="7" t="n">
        <v>180408.31</v>
      </c>
      <c r="E67" s="7" t="n">
        <v>253943.06</v>
      </c>
      <c r="F67" s="17" t="n">
        <v>0.9840293575000001</v>
      </c>
      <c r="G67" s="7" t="n">
        <v>172.7096774193548</v>
      </c>
      <c r="H67" s="7" t="n">
        <v>125</v>
      </c>
      <c r="I67" s="7" t="n">
        <v>176</v>
      </c>
      <c r="J67" s="17" t="n">
        <v>1.019051176690325</v>
      </c>
    </row>
    <row r="68">
      <c r="A68" s="6" t="n">
        <v>3</v>
      </c>
      <c r="B68" s="6" t="inlineStr">
        <is>
          <t>03.03.2026</t>
        </is>
      </c>
      <c r="C68" s="7" t="n">
        <v>387096.7741935484</v>
      </c>
      <c r="D68" s="7" t="n">
        <v>154026.38</v>
      </c>
      <c r="E68" s="7" t="n">
        <v>407969.4400000001</v>
      </c>
      <c r="F68" s="17" t="n">
        <v>1.053921053333334</v>
      </c>
      <c r="G68" s="7" t="n">
        <v>259.0645161290323</v>
      </c>
      <c r="H68" s="7" t="n">
        <v>118</v>
      </c>
      <c r="I68" s="7" t="n">
        <v>294</v>
      </c>
      <c r="J68" s="17" t="n">
        <v>1.134852446768771</v>
      </c>
    </row>
    <row r="69">
      <c r="A69" s="6" t="n">
        <v>4</v>
      </c>
      <c r="B69" s="6" t="inlineStr">
        <is>
          <t>04.03.2026</t>
        </is>
      </c>
      <c r="C69" s="7" t="n">
        <v>516129.0322580645</v>
      </c>
      <c r="D69" s="7" t="n">
        <v>180355.99</v>
      </c>
      <c r="E69" s="7" t="n">
        <v>588325.4300000002</v>
      </c>
      <c r="F69" s="17" t="n">
        <v>1.139880520625</v>
      </c>
      <c r="G69" s="7" t="n">
        <v>345.4193548387097</v>
      </c>
      <c r="H69" s="7" t="n">
        <v>127</v>
      </c>
      <c r="I69" s="7" t="n">
        <v>421</v>
      </c>
      <c r="J69" s="17" t="n">
        <v>1.218808367575644</v>
      </c>
    </row>
    <row r="70">
      <c r="A70" s="6" t="n">
        <v>5</v>
      </c>
      <c r="B70" s="6" t="inlineStr">
        <is>
          <t>05.03.2026</t>
        </is>
      </c>
      <c r="C70" s="7" t="n">
        <v>645161.2903225806</v>
      </c>
      <c r="D70" s="7" t="n">
        <v>152230.96</v>
      </c>
      <c r="E70" s="7" t="n">
        <v>740556.3900000001</v>
      </c>
      <c r="F70" s="17" t="n">
        <v>1.1478624045</v>
      </c>
      <c r="G70" s="7" t="n">
        <v>431.7741935483871</v>
      </c>
      <c r="H70" s="7" t="n">
        <v>107</v>
      </c>
      <c r="I70" s="7" t="n">
        <v>528</v>
      </c>
      <c r="J70" s="17" t="n">
        <v>1.22286141202839</v>
      </c>
    </row>
    <row r="71">
      <c r="A71" s="6" t="n">
        <v>6</v>
      </c>
      <c r="B71" s="6" t="inlineStr">
        <is>
          <t>06.03.2026</t>
        </is>
      </c>
      <c r="C71" s="7" t="n">
        <v>774193.5483870967</v>
      </c>
      <c r="D71" s="7" t="n">
        <v>165025.71</v>
      </c>
      <c r="E71" s="7" t="n">
        <v>905582.1000000001</v>
      </c>
      <c r="F71" s="17" t="n">
        <v>1.1697102125</v>
      </c>
      <c r="G71" s="7" t="n">
        <v>518.1290322580645</v>
      </c>
      <c r="H71" s="7" t="n">
        <v>107</v>
      </c>
      <c r="I71" s="7" t="n">
        <v>635</v>
      </c>
      <c r="J71" s="17" t="n">
        <v>1.225563441663554</v>
      </c>
    </row>
    <row r="72">
      <c r="A72" s="6" t="n">
        <v>7</v>
      </c>
      <c r="B72" s="6" t="inlineStr">
        <is>
          <t>07.03.2026</t>
        </is>
      </c>
      <c r="C72" s="7" t="n">
        <v>903225.8064516129</v>
      </c>
      <c r="D72" s="7" t="n">
        <v>85922.58</v>
      </c>
      <c r="E72" s="7" t="n">
        <v>991504.6800000001</v>
      </c>
      <c r="F72" s="17" t="n">
        <v>1.097737324285714</v>
      </c>
      <c r="G72" s="7" t="n">
        <v>604.483870967742</v>
      </c>
      <c r="H72" s="7" t="n">
        <v>59</v>
      </c>
      <c r="I72" s="7" t="n">
        <v>694</v>
      </c>
      <c r="J72" s="17" t="n">
        <v>1.148086877634879</v>
      </c>
    </row>
    <row r="73">
      <c r="A73" s="6" t="n">
        <v>8</v>
      </c>
      <c r="B73" s="6" t="inlineStr">
        <is>
          <t>08.03.2026</t>
        </is>
      </c>
      <c r="C73" s="7" t="n">
        <v>1032258.064516129</v>
      </c>
      <c r="D73" s="7" t="n">
        <v>19621.68</v>
      </c>
      <c r="E73" s="7" t="n">
        <v>1011126.36</v>
      </c>
      <c r="F73" s="17" t="n">
        <v>0.97952866125</v>
      </c>
      <c r="G73" s="7" t="n">
        <v>690.8387096774194</v>
      </c>
      <c r="H73" s="7" t="n">
        <v>15</v>
      </c>
      <c r="I73" s="7" t="n">
        <v>709</v>
      </c>
      <c r="J73" s="17" t="n">
        <v>1.026288756070228</v>
      </c>
    </row>
    <row r="74">
      <c r="A74" s="6" t="n">
        <v>9</v>
      </c>
      <c r="B74" s="6" t="inlineStr">
        <is>
          <t>09.03.2026</t>
        </is>
      </c>
      <c r="C74" s="7" t="n">
        <v>1161290.322580645</v>
      </c>
      <c r="D74" s="7" t="n">
        <v>171559.19</v>
      </c>
      <c r="E74" s="7" t="n">
        <v>1182685.55</v>
      </c>
      <c r="F74" s="17" t="n">
        <v>1.018423668055556</v>
      </c>
      <c r="G74" s="7" t="n">
        <v>777.1935483870968</v>
      </c>
      <c r="H74" s="7" t="n">
        <v>107</v>
      </c>
      <c r="I74" s="7" t="n">
        <v>816</v>
      </c>
      <c r="J74" s="17" t="n">
        <v>1.049931515377911</v>
      </c>
    </row>
    <row r="75">
      <c r="A75" s="6" t="n">
        <v>10</v>
      </c>
      <c r="B75" s="6" t="inlineStr">
        <is>
          <t>10.03.2026</t>
        </is>
      </c>
      <c r="C75" s="7" t="n">
        <v>1290322.580645161</v>
      </c>
      <c r="D75" s="7" t="n">
        <v>145255.09</v>
      </c>
      <c r="E75" s="7" t="n">
        <v>1327940.64</v>
      </c>
      <c r="F75" s="17" t="n">
        <v>1.029153996</v>
      </c>
      <c r="G75" s="7" t="n">
        <v>863.5483870967741</v>
      </c>
      <c r="H75" s="7" t="n">
        <v>114</v>
      </c>
      <c r="I75" s="7" t="n">
        <v>930</v>
      </c>
      <c r="J75" s="17" t="n">
        <v>1.076951811729548</v>
      </c>
    </row>
    <row r="76">
      <c r="A76" s="6" t="n">
        <v>11</v>
      </c>
      <c r="B76" s="6" t="inlineStr">
        <is>
          <t>11.03.2026</t>
        </is>
      </c>
      <c r="C76" s="7" t="n">
        <v>1419354.838709677</v>
      </c>
      <c r="D76" s="7" t="n">
        <v>241366.9700000001</v>
      </c>
      <c r="E76" s="7" t="n">
        <v>1569307.61</v>
      </c>
      <c r="F76" s="17" t="n">
        <v>1.105648543409091</v>
      </c>
      <c r="G76" s="7" t="n">
        <v>949.9032258064516</v>
      </c>
      <c r="H76" s="7" t="n">
        <v>161</v>
      </c>
      <c r="I76" s="7" t="n">
        <v>1091</v>
      </c>
      <c r="J76" s="17" t="n">
        <v>1.148538051414406</v>
      </c>
    </row>
    <row r="77">
      <c r="A77" s="6" t="n">
        <v>12</v>
      </c>
      <c r="B77" s="6" t="inlineStr">
        <is>
          <t>12.03.2026</t>
        </is>
      </c>
      <c r="C77" s="7" t="n">
        <v>1548387.096774193</v>
      </c>
      <c r="D77" s="7" t="n">
        <v>203863.66</v>
      </c>
      <c r="E77" s="7" t="n">
        <v>1773171.27</v>
      </c>
      <c r="F77" s="17" t="n">
        <v>1.145173111875</v>
      </c>
      <c r="G77" s="7" t="n">
        <v>1036.258064516129</v>
      </c>
      <c r="H77" s="7" t="n">
        <v>147</v>
      </c>
      <c r="I77" s="7" t="n">
        <v>1238</v>
      </c>
      <c r="J77" s="17" t="n">
        <v>1.194683102975968</v>
      </c>
    </row>
    <row r="78">
      <c r="A78" s="6" t="n">
        <v>13</v>
      </c>
      <c r="B78" s="6" t="inlineStr">
        <is>
          <t>13.03.2026</t>
        </is>
      </c>
      <c r="C78" s="7" t="n">
        <v>1677419.35483871</v>
      </c>
      <c r="D78" s="7" t="n">
        <v>229364.7600000001</v>
      </c>
      <c r="E78" s="7" t="n">
        <v>2002536.03</v>
      </c>
      <c r="F78" s="17" t="n">
        <v>1.193819556346154</v>
      </c>
      <c r="G78" s="7" t="n">
        <v>1122.612903225806</v>
      </c>
      <c r="H78" s="7" t="n">
        <v>160</v>
      </c>
      <c r="I78" s="7" t="n">
        <v>1398</v>
      </c>
      <c r="J78" s="17" t="n">
        <v>1.245309042843597</v>
      </c>
    </row>
    <row r="79">
      <c r="A79" s="6" t="n">
        <v>14</v>
      </c>
      <c r="B79" s="6" t="inlineStr">
        <is>
          <t>14.03.2026</t>
        </is>
      </c>
      <c r="C79" s="7" t="n">
        <v>1806451.612903226</v>
      </c>
      <c r="D79" s="7" t="n">
        <v>130719.96</v>
      </c>
      <c r="E79" s="7" t="n">
        <v>2133255.99</v>
      </c>
      <c r="F79" s="17" t="n">
        <v>1.180909565892857</v>
      </c>
      <c r="G79" s="7" t="n">
        <v>1208.967741935484</v>
      </c>
      <c r="H79" s="7" t="n">
        <v>85</v>
      </c>
      <c r="I79" s="7" t="n">
        <v>1483</v>
      </c>
      <c r="J79" s="17" t="n">
        <v>1.226666310902396</v>
      </c>
    </row>
    <row r="80">
      <c r="A80" s="6" t="n">
        <v>15</v>
      </c>
      <c r="B80" s="6" t="inlineStr">
        <is>
          <t>15.03.2026</t>
        </is>
      </c>
      <c r="C80" s="7" t="n">
        <v>1935483.870967742</v>
      </c>
      <c r="D80" s="7" t="n">
        <v>63949.58</v>
      </c>
      <c r="E80" s="7" t="n">
        <v>2197205.57</v>
      </c>
      <c r="F80" s="17" t="n">
        <v>1.135222877833334</v>
      </c>
      <c r="G80" s="7" t="n">
        <v>1295.322580645161</v>
      </c>
      <c r="H80" s="7" t="n">
        <v>49</v>
      </c>
      <c r="I80" s="7" t="n">
        <v>1532</v>
      </c>
      <c r="J80" s="17" t="n">
        <v>1.182716971734529</v>
      </c>
    </row>
    <row r="81">
      <c r="A81" s="6" t="n">
        <v>16</v>
      </c>
      <c r="B81" s="6" t="inlineStr">
        <is>
          <t>16.03.2026</t>
        </is>
      </c>
      <c r="C81" s="7" t="n">
        <v>2064516.129032258</v>
      </c>
      <c r="D81" s="7" t="n">
        <v>211505.29</v>
      </c>
      <c r="E81" s="7" t="n">
        <v>2408710.86</v>
      </c>
      <c r="F81" s="17" t="n">
        <v>1.1667193228125</v>
      </c>
      <c r="G81" s="7" t="n">
        <v>1381.677419354839</v>
      </c>
      <c r="H81" s="7" t="n">
        <v>140</v>
      </c>
      <c r="I81" s="7" t="n">
        <v>1672</v>
      </c>
      <c r="J81" s="17" t="n">
        <v>1.210123272319761</v>
      </c>
    </row>
    <row r="82">
      <c r="A82" s="6" t="n">
        <v>17</v>
      </c>
      <c r="B82" s="6" t="inlineStr">
        <is>
          <t>17.03.2026</t>
        </is>
      </c>
      <c r="C82" s="7" t="n">
        <v>2193548.387096774</v>
      </c>
      <c r="D82" s="7" t="n">
        <v>195785.37</v>
      </c>
      <c r="E82" s="7" t="n">
        <v>2604496.23</v>
      </c>
      <c r="F82" s="17" t="n">
        <v>1.187343869558824</v>
      </c>
      <c r="G82" s="7" t="n">
        <v>1468.032258064516</v>
      </c>
      <c r="H82" s="7" t="n">
        <v>142</v>
      </c>
      <c r="I82" s="7" t="n">
        <v>1814</v>
      </c>
      <c r="J82" s="17" t="n">
        <v>1.235667670131183</v>
      </c>
    </row>
    <row r="83">
      <c r="A83" s="6" t="n">
        <v>18</v>
      </c>
      <c r="B83" s="6" t="inlineStr">
        <is>
          <t>18.03.2026</t>
        </is>
      </c>
      <c r="C83" s="7" t="n">
        <v>2322580.64516129</v>
      </c>
      <c r="D83" s="7" t="n">
        <v>216686.6000000001</v>
      </c>
      <c r="E83" s="7" t="n">
        <v>2821182.830000001</v>
      </c>
      <c r="F83" s="17" t="n">
        <v>1.214675940694445</v>
      </c>
      <c r="G83" s="7" t="n">
        <v>1554.387096774194</v>
      </c>
      <c r="H83" s="7" t="n">
        <v>148</v>
      </c>
      <c r="I83" s="7" t="n">
        <v>1962</v>
      </c>
      <c r="J83" s="17" t="n">
        <v>1.262233843855062</v>
      </c>
    </row>
    <row r="84">
      <c r="A84" s="6" t="n">
        <v>19</v>
      </c>
      <c r="B84" s="6" t="inlineStr">
        <is>
          <t>19.03.2026</t>
        </is>
      </c>
      <c r="C84" s="7" t="n">
        <v>2451612.903225807</v>
      </c>
      <c r="D84" s="7" t="n">
        <v>177393.4</v>
      </c>
      <c r="E84" s="7" t="n">
        <v>2998576.23</v>
      </c>
      <c r="F84" s="17" t="n">
        <v>1.223103462236842</v>
      </c>
      <c r="G84" s="7" t="n">
        <v>1640.741935483871</v>
      </c>
      <c r="H84" s="7" t="n">
        <v>143</v>
      </c>
      <c r="I84" s="7" t="n">
        <v>2105</v>
      </c>
      <c r="J84" s="17" t="n">
        <v>1.282956176395415</v>
      </c>
    </row>
    <row r="85">
      <c r="A85" s="6" t="n">
        <v>20</v>
      </c>
      <c r="B85" s="6" t="inlineStr">
        <is>
          <t>20.03.2026</t>
        </is>
      </c>
      <c r="C85" s="7" t="n">
        <v>2580645.161290322</v>
      </c>
      <c r="D85" s="7" t="n">
        <v>222979.22</v>
      </c>
      <c r="E85" s="7" t="n">
        <v>3221555.450000001</v>
      </c>
      <c r="F85" s="17" t="n">
        <v>1.248352736875</v>
      </c>
      <c r="G85" s="7" t="n">
        <v>1727.096774193548</v>
      </c>
      <c r="H85" s="7" t="n">
        <v>160</v>
      </c>
      <c r="I85" s="7" t="n">
        <v>2265</v>
      </c>
      <c r="J85" s="17" t="n">
        <v>1.311449383638401</v>
      </c>
    </row>
    <row r="86">
      <c r="A86" s="6" t="n">
        <v>21</v>
      </c>
      <c r="B86" s="6" t="inlineStr">
        <is>
          <t>21.03.2026</t>
        </is>
      </c>
      <c r="C86" s="7" t="n">
        <v>2709677.419354839</v>
      </c>
      <c r="D86" s="7" t="n">
        <v>110543.38</v>
      </c>
      <c r="E86" s="7" t="n">
        <v>3332098.830000001</v>
      </c>
      <c r="F86" s="17" t="n">
        <v>1.229703139642857</v>
      </c>
      <c r="G86" s="7" t="n">
        <v>1813.451612903226</v>
      </c>
      <c r="H86" s="7" t="n">
        <v>74</v>
      </c>
      <c r="I86" s="7" t="n">
        <v>2339</v>
      </c>
      <c r="J86" s="17" t="n">
        <v>1.28980557482612</v>
      </c>
    </row>
    <row r="87">
      <c r="A87" s="6" t="n">
        <v>22</v>
      </c>
      <c r="B87" s="6" t="inlineStr">
        <is>
          <t>22.03.2026</t>
        </is>
      </c>
      <c r="C87" s="7" t="n">
        <v>2838709.677419355</v>
      </c>
      <c r="D87" s="7" t="n">
        <v>69442.50999999999</v>
      </c>
      <c r="E87" s="7" t="n">
        <v>3401541.34</v>
      </c>
      <c r="F87" s="17" t="n">
        <v>1.198270244772727</v>
      </c>
      <c r="G87" s="7" t="n">
        <v>1899.806451612903</v>
      </c>
      <c r="H87" s="7" t="n">
        <v>54</v>
      </c>
      <c r="I87" s="7" t="n">
        <v>2393</v>
      </c>
      <c r="J87" s="17" t="n">
        <v>1.259601996807824</v>
      </c>
    </row>
    <row r="88">
      <c r="A88" s="6" t="n">
        <v>23</v>
      </c>
      <c r="B88" s="6" t="inlineStr">
        <is>
          <t>23.03.2026</t>
        </is>
      </c>
      <c r="C88" s="7" t="n">
        <v>2967741.935483871</v>
      </c>
      <c r="D88" s="7" t="n">
        <v>235213.6900000001</v>
      </c>
      <c r="E88" s="7" t="n">
        <v>3636755.03</v>
      </c>
      <c r="F88" s="17" t="n">
        <v>1.225428325326087</v>
      </c>
      <c r="G88" s="7" t="n">
        <v>1986.161290322581</v>
      </c>
      <c r="H88" s="7" t="n">
        <v>157</v>
      </c>
      <c r="I88" s="7" t="n">
        <v>2550</v>
      </c>
      <c r="J88" s="17" t="n">
        <v>1.283883646521901</v>
      </c>
    </row>
    <row r="89">
      <c r="A89" s="6" t="n">
        <v>24</v>
      </c>
      <c r="B89" s="6" t="inlineStr">
        <is>
          <t>24.03.2026</t>
        </is>
      </c>
      <c r="C89" s="7" t="n">
        <v>3096774.193548387</v>
      </c>
      <c r="D89" s="7" t="n">
        <v>207389.79</v>
      </c>
      <c r="E89" s="7" t="n">
        <v>3844144.82</v>
      </c>
      <c r="F89" s="17" t="n">
        <v>1.241338431458334</v>
      </c>
      <c r="G89" s="7" t="n">
        <v>2072.516129032258</v>
      </c>
      <c r="H89" s="7" t="n">
        <v>143</v>
      </c>
      <c r="I89" s="7" t="n">
        <v>2693</v>
      </c>
      <c r="J89" s="17" t="n">
        <v>1.299386751338563</v>
      </c>
    </row>
    <row r="90">
      <c r="A90" s="6" t="n">
        <v>25</v>
      </c>
      <c r="B90" s="6" t="inlineStr">
        <is>
          <t>25.03.2026</t>
        </is>
      </c>
      <c r="C90" s="7" t="n">
        <v>3225806.451612903</v>
      </c>
      <c r="D90" s="7" t="n">
        <v>262179.5800000001</v>
      </c>
      <c r="E90" s="7" t="n">
        <v>4106324.4</v>
      </c>
      <c r="F90" s="17" t="n">
        <v>1.272960564</v>
      </c>
      <c r="G90" s="7" t="n">
        <v>2158.870967741936</v>
      </c>
      <c r="H90" s="7" t="n">
        <v>181</v>
      </c>
      <c r="I90" s="7" t="n">
        <v>2874</v>
      </c>
      <c r="J90" s="17" t="n">
        <v>1.331251400821815</v>
      </c>
    </row>
    <row r="91">
      <c r="A91" s="6" t="n">
        <v>26</v>
      </c>
      <c r="B91" s="6" t="inlineStr">
        <is>
          <t>26.03.2026</t>
        </is>
      </c>
      <c r="C91" s="7" t="n">
        <v>3354838.709677419</v>
      </c>
      <c r="D91" s="7" t="n">
        <v>179185.27</v>
      </c>
      <c r="E91" s="7" t="n">
        <v>4285509.67</v>
      </c>
      <c r="F91" s="17" t="n">
        <v>1.27741153625</v>
      </c>
      <c r="G91" s="7" t="n">
        <v>2245.225806451613</v>
      </c>
      <c r="H91" s="7" t="n">
        <v>131</v>
      </c>
      <c r="I91" s="7" t="n">
        <v>3005</v>
      </c>
      <c r="J91" s="17" t="n">
        <v>1.338395448406655</v>
      </c>
    </row>
    <row r="92">
      <c r="A92" s="6" t="n">
        <v>27</v>
      </c>
      <c r="B92" s="6" t="inlineStr">
        <is>
          <t>27.03.2026</t>
        </is>
      </c>
      <c r="C92" s="7" t="n">
        <v>3483870.967741936</v>
      </c>
      <c r="D92" s="7" t="n">
        <v>244474.8</v>
      </c>
      <c r="E92" s="7" t="n">
        <v>4529984.47</v>
      </c>
      <c r="F92" s="17" t="n">
        <v>1.300273320092592</v>
      </c>
      <c r="G92" s="7" t="n">
        <v>2331.58064516129</v>
      </c>
      <c r="H92" s="7" t="n">
        <v>170</v>
      </c>
      <c r="I92" s="7" t="n">
        <v>3175</v>
      </c>
      <c r="J92" s="17" t="n">
        <v>1.361737157403949</v>
      </c>
    </row>
    <row r="93">
      <c r="A93" s="6" t="n">
        <v>28</v>
      </c>
      <c r="B93" s="6" t="inlineStr">
        <is>
          <t>28.03.2026</t>
        </is>
      </c>
      <c r="C93" s="7" t="n">
        <v>3612903.225806451</v>
      </c>
      <c r="D93" s="7" t="n">
        <v>88463.53000000001</v>
      </c>
      <c r="E93" s="7" t="n">
        <v>4618448</v>
      </c>
      <c r="F93" s="17" t="n">
        <v>1.278320428571429</v>
      </c>
      <c r="G93" s="7" t="n">
        <v>2417.935483870968</v>
      </c>
      <c r="H93" s="7" t="n">
        <v>65</v>
      </c>
      <c r="I93" s="7" t="n">
        <v>3240</v>
      </c>
      <c r="J93" s="17" t="n">
        <v>1.339986125193447</v>
      </c>
    </row>
    <row r="94">
      <c r="A94" s="6" t="n">
        <v>29</v>
      </c>
      <c r="B94" s="6" t="inlineStr">
        <is>
          <t>29.03.2026</t>
        </is>
      </c>
      <c r="C94" s="7" t="n">
        <v>3741935.483870968</v>
      </c>
      <c r="D94" s="7" t="n">
        <v>23704.33</v>
      </c>
      <c r="E94" s="7" t="n">
        <v>4642152.33</v>
      </c>
      <c r="F94" s="17" t="n">
        <v>1.240575191637931</v>
      </c>
      <c r="G94" s="7" t="n">
        <v>2504.290322580645</v>
      </c>
      <c r="H94" s="7" t="n">
        <v>22</v>
      </c>
      <c r="I94" s="7" t="n">
        <v>3262</v>
      </c>
      <c r="J94" s="17" t="n">
        <v>1.302564631020313</v>
      </c>
    </row>
    <row r="95">
      <c r="A95" s="6" t="n">
        <v>30</v>
      </c>
      <c r="B95" s="6" t="inlineStr">
        <is>
          <t>30.03.2026</t>
        </is>
      </c>
      <c r="C95" s="7" t="n">
        <v>3870967.741935484</v>
      </c>
      <c r="D95" s="7" t="n">
        <v>236659.29</v>
      </c>
      <c r="E95" s="7" t="n">
        <v>4878811.62</v>
      </c>
      <c r="F95" s="17" t="n">
        <v>1.2603596685</v>
      </c>
      <c r="G95" s="7" t="n">
        <v>2590.645161290322</v>
      </c>
      <c r="H95" s="7" t="n">
        <v>159</v>
      </c>
      <c r="I95" s="7" t="n">
        <v>3421</v>
      </c>
      <c r="J95" s="17" t="n">
        <v>1.32052048312788</v>
      </c>
    </row>
    <row r="96">
      <c r="A96" s="6" t="n">
        <v>31</v>
      </c>
      <c r="B96" s="6" t="inlineStr">
        <is>
          <t>31.03.2026</t>
        </is>
      </c>
      <c r="C96" s="7" t="n">
        <v>4000000</v>
      </c>
      <c r="D96" s="7" t="n">
        <v>197110.23</v>
      </c>
      <c r="E96" s="7" t="n">
        <v>5075921.850000001</v>
      </c>
      <c r="F96" s="17" t="n">
        <v>1.2689804625</v>
      </c>
      <c r="G96" s="7" t="n">
        <v>2677</v>
      </c>
      <c r="H96" s="7" t="n">
        <v>126</v>
      </c>
      <c r="I96" s="7" t="n">
        <v>3547</v>
      </c>
      <c r="J96" s="17" t="n">
        <v>1.324990661187897</v>
      </c>
    </row>
  </sheetData>
  <conditionalFormatting sqref="B8">
    <cfRule type="dataBar" priority="1">
      <dataBar showValue="1">
        <cfvo type="num" val="0"/>
        <cfvo type="num" val="1"/>
        <color rgb="00B7E4C7"/>
      </dataBar>
    </cfRule>
  </conditionalFormatting>
  <conditionalFormatting sqref="B11">
    <cfRule type="dataBar" priority="2">
      <dataBar showValue="1">
        <cfvo type="num" val="0"/>
        <cfvo type="num" val="1"/>
        <color rgb="00B7E4C7"/>
      </dataBar>
    </cfRule>
  </conditionalFormatting>
  <conditionalFormatting sqref="D17:D20">
    <cfRule type="dataBar" priority="3">
      <dataBar showValue="1">
        <cfvo type="num" val="0"/>
        <cfvo type="num" val="1"/>
        <color rgb="00B7E4C7"/>
      </dataBar>
    </cfRule>
  </conditionalFormatting>
  <conditionalFormatting sqref="G17:G20">
    <cfRule type="dataBar" priority="3">
      <dataBar showValue="1">
        <cfvo type="num" val="0"/>
        <cfvo type="num" val="1"/>
        <color rgb="00B7E4C7"/>
      </dataBar>
    </cfRule>
  </conditionalFormatting>
  <conditionalFormatting sqref="E26:E60">
    <cfRule type="dataBar" priority="5">
      <dataBar showValue="1">
        <cfvo type="num" val="0"/>
        <cfvo type="num" val="1"/>
        <color rgb="00B7E4C7"/>
      </dataBar>
    </cfRule>
  </conditionalFormatting>
  <conditionalFormatting sqref="H26:H60">
    <cfRule type="dataBar" priority="5">
      <dataBar showValue="1">
        <cfvo type="num" val="0"/>
        <cfvo type="num" val="1"/>
        <color rgb="00B7E4C7"/>
      </dataBar>
    </cfRule>
  </conditionalFormatting>
  <conditionalFormatting sqref="F66:F96">
    <cfRule type="dataBar" priority="7">
      <dataBar showValue="1">
        <cfvo type="num" val="0"/>
        <cfvo type="num" val="1"/>
        <color rgb="00B7E4C7"/>
      </dataBar>
    </cfRule>
  </conditionalFormatting>
  <conditionalFormatting sqref="J66:J96">
    <cfRule type="dataBar" priority="7">
      <dataBar showValue="1">
        <cfvo type="num" val="0"/>
        <cfvo type="num" val="1"/>
        <color rgb="00B7E4C7"/>
      </dataBar>
    </cfRule>
  </conditionalFormatting>
  <pageMargins left="0.75" right="0.75" top="1" bottom="1" header="0.5" footer="0.5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2026-07-07T05:31:45Z</dcterms:created>
  <dcterms:modified xsi:type="dcterms:W3CDTF">2026-07-07T05:31:46Z</dcterms:modified>
</cp:coreProperties>
</file>